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KISHI2\河内windows\書道展\一覧表エクセル\"/>
    </mc:Choice>
  </mc:AlternateContent>
  <xr:revisionPtr revIDLastSave="0" documentId="13_ncr:1_{966015D7-854F-4A55-9B29-5A5034374AB6}" xr6:coauthVersionLast="47" xr6:coauthVersionMax="47" xr10:uidLastSave="{00000000-0000-0000-0000-000000000000}"/>
  <workbookProtection workbookAlgorithmName="SHA-512" workbookHashValue="4d58zAMm5qH4bP/awyKuz59UaDc6JSR9Ucz2htXUwQWxnSWlMcrgsQjcXykgHctpZ/5zcSe7wsR69xa1fpJcJg==" workbookSaltValue="u2RFE1v+8+wI2lSRuh9WuQ==" workbookSpinCount="100000" lockStructure="1"/>
  <bookViews>
    <workbookView xWindow="-108" yWindow="-108" windowWidth="23256" windowHeight="12456" tabRatio="550" activeTab="1" xr2:uid="{00000000-000D-0000-FFFF-FFFF00000000}"/>
  </bookViews>
  <sheets>
    <sheet name="入力例" sheetId="11" r:id="rId1"/>
    <sheet name="出品一覧表" sheetId="1" r:id="rId2"/>
    <sheet name="出品票" sheetId="6" r:id="rId3"/>
  </sheets>
  <definedNames>
    <definedName name="_xlnm.Print_Area" localSheetId="1">出品一覧表!$A$1:$AG$52</definedName>
    <definedName name="_xlnm.Print_Area" localSheetId="2">出品票!$A$1:$AG$180</definedName>
    <definedName name="_xlnm.Print_Area" localSheetId="0">入力例!$A$1:$BE$26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2" i="1" l="1"/>
  <c r="AA32" i="1"/>
  <c r="AB31" i="1"/>
  <c r="AB30" i="1"/>
  <c r="AB29" i="1"/>
  <c r="AD32" i="11"/>
  <c r="AA32" i="11"/>
  <c r="AB31" i="11"/>
  <c r="AB30" i="11"/>
  <c r="AB29" i="11"/>
  <c r="AA20" i="11"/>
  <c r="Y14" i="11"/>
  <c r="Y27" i="11" s="1"/>
  <c r="X1" i="11"/>
  <c r="W1" i="11" s="1"/>
  <c r="V1" i="11" s="1"/>
  <c r="U1" i="11" s="1"/>
  <c r="T1" i="11" s="1"/>
  <c r="S1" i="11" s="1"/>
  <c r="R1" i="11" s="1"/>
  <c r="Q1" i="11" s="1"/>
  <c r="P1" i="11" s="1"/>
  <c r="O1" i="11" s="1"/>
  <c r="N1" i="11" s="1"/>
  <c r="M1" i="11" s="1"/>
  <c r="L1" i="11" s="1"/>
  <c r="K1" i="11" s="1"/>
  <c r="J1" i="11" s="1"/>
  <c r="I1" i="11" s="1"/>
  <c r="H1" i="11" s="1"/>
  <c r="G1" i="11" s="1"/>
  <c r="F1" i="11" s="1"/>
  <c r="E1" i="11" s="1"/>
  <c r="D1" i="11" s="1"/>
  <c r="C1" i="11" s="1"/>
  <c r="B1" i="11" s="1"/>
  <c r="A1" i="11" s="1"/>
  <c r="I167" i="6"/>
  <c r="N167" i="6"/>
  <c r="S167" i="6"/>
  <c r="D167" i="6"/>
  <c r="AC157" i="6"/>
  <c r="AC147" i="6"/>
  <c r="X147" i="6"/>
  <c r="S147" i="6"/>
  <c r="N147" i="6"/>
  <c r="I147" i="6"/>
  <c r="D147" i="6"/>
  <c r="AC137" i="6"/>
  <c r="X137" i="6"/>
  <c r="S137" i="6"/>
  <c r="N137" i="6"/>
  <c r="I137" i="6"/>
  <c r="D137" i="6"/>
  <c r="AC127" i="6"/>
  <c r="X127" i="6"/>
  <c r="S127" i="6"/>
  <c r="D117" i="6"/>
  <c r="I117" i="6"/>
  <c r="N117" i="6"/>
  <c r="S117" i="6"/>
  <c r="AC107" i="6"/>
  <c r="AC97" i="6"/>
  <c r="X97" i="6"/>
  <c r="S97" i="6"/>
  <c r="N97" i="6"/>
  <c r="I97" i="6"/>
  <c r="D97" i="6"/>
  <c r="AC87" i="6"/>
  <c r="X87" i="6"/>
  <c r="S87" i="6"/>
  <c r="N87" i="6"/>
  <c r="N67" i="6"/>
  <c r="I67" i="6"/>
  <c r="D67" i="6"/>
  <c r="AC57" i="6"/>
  <c r="X57" i="6"/>
  <c r="S57" i="6"/>
  <c r="N57" i="6"/>
  <c r="I57" i="6"/>
  <c r="D57" i="6"/>
  <c r="AC47" i="6"/>
  <c r="X47" i="6"/>
  <c r="S47" i="6"/>
  <c r="N47" i="6"/>
  <c r="I47" i="6"/>
  <c r="AC7" i="6"/>
  <c r="AC117" i="6"/>
  <c r="AC77" i="6"/>
  <c r="AC67" i="6"/>
  <c r="AC37" i="6"/>
  <c r="AC27" i="6"/>
  <c r="AC17" i="6"/>
  <c r="X157" i="6"/>
  <c r="S157" i="6"/>
  <c r="N157" i="6"/>
  <c r="I157" i="6"/>
  <c r="D157" i="6"/>
  <c r="N127" i="6"/>
  <c r="I127" i="6"/>
  <c r="D127" i="6"/>
  <c r="X117" i="6"/>
  <c r="X107" i="6"/>
  <c r="S107" i="6"/>
  <c r="N107" i="6"/>
  <c r="I107" i="6"/>
  <c r="D107" i="6"/>
  <c r="I87" i="6"/>
  <c r="D87" i="6"/>
  <c r="X77" i="6"/>
  <c r="S77" i="6"/>
  <c r="N77" i="6"/>
  <c r="I77" i="6"/>
  <c r="D77" i="6"/>
  <c r="X67" i="6"/>
  <c r="S67" i="6"/>
  <c r="D47" i="6"/>
  <c r="X37" i="6"/>
  <c r="S37" i="6"/>
  <c r="N37" i="6"/>
  <c r="I37" i="6"/>
  <c r="D37" i="6"/>
  <c r="Y14" i="1"/>
  <c r="X14" i="1" s="1"/>
  <c r="W14" i="1" s="1"/>
  <c r="V14" i="1" s="1"/>
  <c r="U14" i="1" s="1"/>
  <c r="T14" i="1" s="1"/>
  <c r="S14" i="1" s="1"/>
  <c r="R14" i="1" s="1"/>
  <c r="Q14" i="1" s="1"/>
  <c r="P14" i="1" s="1"/>
  <c r="O14" i="1" s="1"/>
  <c r="N14" i="1" s="1"/>
  <c r="M14" i="1" s="1"/>
  <c r="L14" i="1" s="1"/>
  <c r="K14" i="1" s="1"/>
  <c r="J14" i="1" s="1"/>
  <c r="I14" i="1" s="1"/>
  <c r="H14" i="1" s="1"/>
  <c r="G14" i="1" s="1"/>
  <c r="F14" i="1" s="1"/>
  <c r="E14" i="1" s="1"/>
  <c r="D14" i="1" s="1"/>
  <c r="C14" i="1" s="1"/>
  <c r="B14" i="1" s="1"/>
  <c r="A14" i="1" s="1"/>
  <c r="X1" i="1"/>
  <c r="W1" i="1" s="1"/>
  <c r="V1" i="1" s="1"/>
  <c r="U1" i="1" s="1"/>
  <c r="T1" i="1" s="1"/>
  <c r="S1" i="1" s="1"/>
  <c r="R1" i="1" s="1"/>
  <c r="Q1" i="1" s="1"/>
  <c r="P1" i="1" s="1"/>
  <c r="O1" i="1" s="1"/>
  <c r="N1" i="1" s="1"/>
  <c r="M1" i="1" s="1"/>
  <c r="L1" i="1" s="1"/>
  <c r="K1" i="1" s="1"/>
  <c r="J1" i="1" s="1"/>
  <c r="I1" i="1" s="1"/>
  <c r="H1" i="1" s="1"/>
  <c r="G1" i="1" s="1"/>
  <c r="F1" i="1" s="1"/>
  <c r="E1" i="1" s="1"/>
  <c r="D1" i="1" s="1"/>
  <c r="C1" i="1" s="1"/>
  <c r="B1" i="1" s="1"/>
  <c r="A1" i="1" s="1"/>
  <c r="AA20" i="1"/>
  <c r="D7" i="6"/>
  <c r="X27" i="6"/>
  <c r="S27" i="6"/>
  <c r="N27" i="6"/>
  <c r="I27" i="6"/>
  <c r="D27" i="6"/>
  <c r="D17" i="6"/>
  <c r="I17" i="6"/>
  <c r="N17" i="6"/>
  <c r="S17" i="6"/>
  <c r="X17" i="6"/>
  <c r="X7" i="6"/>
  <c r="S7" i="6"/>
  <c r="N7" i="6"/>
  <c r="I7" i="6"/>
  <c r="X14" i="11" l="1"/>
  <c r="W14" i="11" s="1"/>
  <c r="V14" i="11" s="1"/>
  <c r="U14" i="11" s="1"/>
  <c r="T14" i="11" s="1"/>
  <c r="S14" i="11" s="1"/>
  <c r="R14" i="11" s="1"/>
  <c r="Q14" i="11" s="1"/>
  <c r="P14" i="11" s="1"/>
  <c r="O14" i="11" s="1"/>
  <c r="N14" i="11" s="1"/>
  <c r="M14" i="11" s="1"/>
  <c r="L14" i="11" s="1"/>
  <c r="K14" i="11" s="1"/>
  <c r="J14" i="11" s="1"/>
  <c r="I14" i="11" s="1"/>
  <c r="H14" i="11" s="1"/>
  <c r="G14" i="11" s="1"/>
  <c r="F14" i="11" s="1"/>
  <c r="E14" i="11" s="1"/>
  <c r="D14" i="11" s="1"/>
  <c r="C14" i="11" s="1"/>
  <c r="B14" i="11" s="1"/>
  <c r="A14" i="11" s="1"/>
  <c r="Y27" i="1"/>
  <c r="Y40" i="1" s="1"/>
  <c r="X40" i="1" s="1"/>
  <c r="W40" i="1" s="1"/>
  <c r="V40" i="1" s="1"/>
  <c r="U40" i="1" s="1"/>
  <c r="T40" i="1" s="1"/>
  <c r="S40" i="1" s="1"/>
  <c r="R40" i="1" s="1"/>
  <c r="Q40" i="1" s="1"/>
  <c r="P40" i="1" s="1"/>
  <c r="O40" i="1" s="1"/>
  <c r="N40" i="1" s="1"/>
  <c r="M40" i="1" s="1"/>
  <c r="L40" i="1" s="1"/>
  <c r="K40" i="1" s="1"/>
  <c r="J40" i="1" s="1"/>
  <c r="I40" i="1" s="1"/>
  <c r="H40" i="1" s="1"/>
  <c r="G40" i="1" s="1"/>
  <c r="F40" i="1" s="1"/>
  <c r="E40" i="1" s="1"/>
  <c r="D40" i="1" s="1"/>
  <c r="C40" i="1" s="1"/>
  <c r="B40" i="1" s="1"/>
  <c r="A40" i="1" s="1"/>
  <c r="Y40" i="11"/>
  <c r="X40" i="11" s="1"/>
  <c r="W40" i="11" s="1"/>
  <c r="V40" i="11" s="1"/>
  <c r="U40" i="11" s="1"/>
  <c r="T40" i="11" s="1"/>
  <c r="S40" i="11" s="1"/>
  <c r="R40" i="11" s="1"/>
  <c r="Q40" i="11" s="1"/>
  <c r="P40" i="11" s="1"/>
  <c r="O40" i="11" s="1"/>
  <c r="N40" i="11" s="1"/>
  <c r="M40" i="11" s="1"/>
  <c r="L40" i="11" s="1"/>
  <c r="K40" i="11" s="1"/>
  <c r="J40" i="11" s="1"/>
  <c r="I40" i="11" s="1"/>
  <c r="H40" i="11" s="1"/>
  <c r="G40" i="11" s="1"/>
  <c r="F40" i="11" s="1"/>
  <c r="E40" i="11" s="1"/>
  <c r="D40" i="11" s="1"/>
  <c r="C40" i="11" s="1"/>
  <c r="B40" i="11" s="1"/>
  <c r="A40" i="11" s="1"/>
  <c r="X27" i="11"/>
  <c r="W27" i="11" s="1"/>
  <c r="V27" i="11" s="1"/>
  <c r="U27" i="11" s="1"/>
  <c r="T27" i="11" s="1"/>
  <c r="S27" i="11" s="1"/>
  <c r="R27" i="11" s="1"/>
  <c r="Q27" i="11" s="1"/>
  <c r="P27" i="11" s="1"/>
  <c r="O27" i="11" s="1"/>
  <c r="N27" i="11" s="1"/>
  <c r="M27" i="11" s="1"/>
  <c r="L27" i="11" s="1"/>
  <c r="K27" i="11" s="1"/>
  <c r="J27" i="11" s="1"/>
  <c r="I27" i="11" s="1"/>
  <c r="H27" i="11" s="1"/>
  <c r="G27" i="11" s="1"/>
  <c r="F27" i="11" s="1"/>
  <c r="E27" i="11" s="1"/>
  <c r="D27" i="11" s="1"/>
  <c r="C27" i="11" s="1"/>
  <c r="B27" i="11" s="1"/>
  <c r="A27" i="11" s="1"/>
  <c r="X27" i="1" l="1"/>
  <c r="W27" i="1"/>
  <c r="V27" i="1" l="1"/>
  <c r="S56" i="6"/>
  <c r="S126" i="6"/>
  <c r="AC46" i="6"/>
  <c r="N52" i="6"/>
  <c r="AC146" i="6"/>
  <c r="S122" i="6"/>
  <c r="S52" i="6"/>
  <c r="X114" i="6"/>
  <c r="I114" i="6"/>
  <c r="D8" i="6"/>
  <c r="I82" i="6"/>
  <c r="S12" i="6"/>
  <c r="X124" i="6"/>
  <c r="S166" i="6"/>
  <c r="S18" i="6"/>
  <c r="D148" i="6"/>
  <c r="AC14" i="6"/>
  <c r="AC116" i="6"/>
  <c r="AC42" i="6"/>
  <c r="D102" i="6"/>
  <c r="AC78" i="6"/>
  <c r="N46" i="6"/>
  <c r="X122" i="6"/>
  <c r="D42" i="6"/>
  <c r="X38" i="6"/>
  <c r="I72" i="6"/>
  <c r="I34" i="6"/>
  <c r="S132" i="6"/>
  <c r="I52" i="6"/>
  <c r="D164" i="6"/>
  <c r="X66" i="6"/>
  <c r="N126" i="6"/>
  <c r="N164" i="6"/>
  <c r="D88" i="6"/>
  <c r="N34" i="6"/>
  <c r="AC48" i="6"/>
  <c r="AC26" i="6"/>
  <c r="N6" i="6"/>
  <c r="S88" i="6"/>
  <c r="AC132" i="6"/>
  <c r="S28" i="6"/>
  <c r="N102" i="6"/>
  <c r="N92" i="6"/>
  <c r="S124" i="6"/>
  <c r="X126" i="6"/>
  <c r="D32" i="6"/>
  <c r="X104" i="6"/>
  <c r="I134" i="6"/>
  <c r="D36" i="6"/>
  <c r="D114" i="6"/>
  <c r="D104" i="6"/>
  <c r="S16" i="6"/>
  <c r="AC128" i="6"/>
  <c r="AC12" i="6"/>
  <c r="AC114" i="6"/>
  <c r="N44" i="6"/>
  <c r="X152" i="6"/>
  <c r="S4" i="6"/>
  <c r="D48" i="6"/>
  <c r="N74" i="6"/>
  <c r="I132" i="6"/>
  <c r="N114" i="6"/>
  <c r="N72" i="6"/>
  <c r="AC156" i="6"/>
  <c r="D92" i="6"/>
  <c r="N8" i="6"/>
  <c r="AC106" i="6"/>
  <c r="X138" i="6"/>
  <c r="D72" i="6"/>
  <c r="I146" i="6"/>
  <c r="S164" i="6"/>
  <c r="X144" i="6"/>
  <c r="I152" i="6"/>
  <c r="I18" i="6"/>
  <c r="D106" i="6"/>
  <c r="D46" i="6"/>
  <c r="X56" i="6"/>
  <c r="D16" i="6"/>
  <c r="D22" i="6"/>
  <c r="X22" i="6"/>
  <c r="I164" i="6"/>
  <c r="X94" i="6"/>
  <c r="X18" i="6"/>
  <c r="S158" i="6"/>
  <c r="I126" i="6"/>
  <c r="D64" i="6"/>
  <c r="I168" i="6"/>
  <c r="X106" i="6"/>
  <c r="N18" i="6"/>
  <c r="N54" i="6"/>
  <c r="AC44" i="6"/>
  <c r="S58" i="6"/>
  <c r="S42" i="6"/>
  <c r="D74" i="6"/>
  <c r="I158" i="6"/>
  <c r="AC88" i="6"/>
  <c r="S66" i="6"/>
  <c r="X68" i="6"/>
  <c r="N96" i="6"/>
  <c r="N148" i="6"/>
  <c r="X156" i="6"/>
  <c r="I58" i="6"/>
  <c r="S44" i="6"/>
  <c r="N84" i="6"/>
  <c r="D156" i="6"/>
  <c r="N142" i="6"/>
  <c r="D162" i="6"/>
  <c r="X128" i="6"/>
  <c r="X92" i="6"/>
  <c r="AC58" i="6"/>
  <c r="AC68" i="6"/>
  <c r="N138" i="6"/>
  <c r="S6" i="6"/>
  <c r="S62" i="6"/>
  <c r="X86" i="6"/>
  <c r="X48" i="6"/>
  <c r="N136" i="6"/>
  <c r="X76" i="6"/>
  <c r="N38" i="6"/>
  <c r="AC18" i="6"/>
  <c r="N58" i="6"/>
  <c r="N62" i="6"/>
  <c r="N86" i="6"/>
  <c r="X116" i="6"/>
  <c r="I122" i="6"/>
  <c r="N132" i="6"/>
  <c r="S14" i="6"/>
  <c r="N134" i="6"/>
  <c r="I8" i="6"/>
  <c r="X84" i="6"/>
  <c r="S102" i="6"/>
  <c r="X82" i="6"/>
  <c r="AC144" i="6"/>
  <c r="I22" i="6"/>
  <c r="N104" i="6"/>
  <c r="I48" i="6"/>
  <c r="I84" i="6"/>
  <c r="X78" i="6"/>
  <c r="S128" i="6"/>
  <c r="AC152" i="6"/>
  <c r="AC136" i="6"/>
  <c r="S34" i="6"/>
  <c r="N116" i="6"/>
  <c r="S82" i="6"/>
  <c r="I162" i="6"/>
  <c r="S2" i="6"/>
  <c r="I36" i="6"/>
  <c r="N76" i="6"/>
  <c r="D86" i="6"/>
  <c r="I6" i="6"/>
  <c r="I136" i="6"/>
  <c r="AC4" i="6"/>
  <c r="I74" i="6"/>
  <c r="X148" i="6"/>
  <c r="AC66" i="6"/>
  <c r="I42" i="6"/>
  <c r="S162" i="6"/>
  <c r="AC154" i="6"/>
  <c r="D136" i="6"/>
  <c r="D84" i="6"/>
  <c r="I64" i="6"/>
  <c r="AC124" i="6"/>
  <c r="N124" i="6"/>
  <c r="X72" i="6"/>
  <c r="I12" i="6"/>
  <c r="AC6" i="6"/>
  <c r="D116" i="6"/>
  <c r="X32" i="6"/>
  <c r="D82" i="6"/>
  <c r="S134" i="6"/>
  <c r="D66" i="6"/>
  <c r="D96" i="6"/>
  <c r="S76" i="6"/>
  <c r="N88" i="6"/>
  <c r="D94" i="6"/>
  <c r="AC158" i="6"/>
  <c r="X62" i="6"/>
  <c r="S112" i="6"/>
  <c r="S8" i="6"/>
  <c r="S46" i="6"/>
  <c r="D2" i="6"/>
  <c r="S68" i="6"/>
  <c r="AC72" i="6"/>
  <c r="S114" i="6"/>
  <c r="I96" i="6"/>
  <c r="D68" i="6"/>
  <c r="X96" i="6"/>
  <c r="X52" i="6"/>
  <c r="N12" i="6"/>
  <c r="N106" i="6"/>
  <c r="X146" i="6"/>
  <c r="X8" i="6"/>
  <c r="D12" i="6"/>
  <c r="AC112" i="6"/>
  <c r="I92" i="6"/>
  <c r="X4" i="6"/>
  <c r="AC76" i="6"/>
  <c r="S92" i="6"/>
  <c r="X46" i="6"/>
  <c r="D76" i="6"/>
  <c r="N24" i="6"/>
  <c r="I156" i="6"/>
  <c r="D56" i="6"/>
  <c r="S48" i="6"/>
  <c r="N36" i="6"/>
  <c r="X102" i="6"/>
  <c r="N82" i="6"/>
  <c r="I148" i="6"/>
  <c r="I32" i="6"/>
  <c r="I68" i="6"/>
  <c r="AC38" i="6"/>
  <c r="AC122" i="6"/>
  <c r="N26" i="6"/>
  <c r="I66" i="6"/>
  <c r="I112" i="6"/>
  <c r="D6" i="6"/>
  <c r="D34" i="6"/>
  <c r="AC102" i="6"/>
  <c r="AC74" i="6"/>
  <c r="S96" i="6"/>
  <c r="N144" i="6"/>
  <c r="X88" i="6"/>
  <c r="D152" i="6"/>
  <c r="D18" i="6"/>
  <c r="I24" i="6"/>
  <c r="X64" i="6"/>
  <c r="N158" i="6"/>
  <c r="I46" i="6"/>
  <c r="I2" i="6"/>
  <c r="D112" i="6"/>
  <c r="I104" i="6"/>
  <c r="X28" i="6"/>
  <c r="X42" i="6"/>
  <c r="I44" i="6"/>
  <c r="AC52" i="6"/>
  <c r="S138" i="6"/>
  <c r="AC82" i="6"/>
  <c r="I76" i="6"/>
  <c r="AC142" i="6"/>
  <c r="AC96" i="6"/>
  <c r="X136" i="6"/>
  <c r="X36" i="6"/>
  <c r="D122" i="6"/>
  <c r="D58" i="6"/>
  <c r="I94" i="6"/>
  <c r="AC126" i="6"/>
  <c r="AC24" i="6"/>
  <c r="I102" i="6"/>
  <c r="I4" i="6"/>
  <c r="S32" i="6"/>
  <c r="N122" i="6"/>
  <c r="S106" i="6"/>
  <c r="AC148" i="6"/>
  <c r="S26" i="6"/>
  <c r="D24" i="6"/>
  <c r="S86" i="6"/>
  <c r="X154" i="6"/>
  <c r="N168" i="6"/>
  <c r="I116" i="6"/>
  <c r="S168" i="6"/>
  <c r="D78" i="6"/>
  <c r="AC84" i="6"/>
  <c r="N14" i="6"/>
  <c r="N78" i="6"/>
  <c r="S156" i="6"/>
  <c r="I106" i="6"/>
  <c r="X24" i="6"/>
  <c r="S72" i="6"/>
  <c r="X74" i="6"/>
  <c r="AC54" i="6"/>
  <c r="S22" i="6"/>
  <c r="D124" i="6"/>
  <c r="I16" i="6"/>
  <c r="D4" i="6"/>
  <c r="N146" i="6"/>
  <c r="S142" i="6"/>
  <c r="S104" i="6"/>
  <c r="X2" i="6"/>
  <c r="X134" i="6"/>
  <c r="D26" i="6"/>
  <c r="X132" i="6"/>
  <c r="D44" i="6"/>
  <c r="N16" i="6"/>
  <c r="AC22" i="6"/>
  <c r="N162" i="6"/>
  <c r="I28" i="6"/>
  <c r="D144" i="6"/>
  <c r="AC16" i="6"/>
  <c r="AC36" i="6"/>
  <c r="D154" i="6"/>
  <c r="X112" i="6"/>
  <c r="AC34" i="6"/>
  <c r="D132" i="6"/>
  <c r="D138" i="6"/>
  <c r="X142" i="6"/>
  <c r="AC28" i="6"/>
  <c r="N66" i="6"/>
  <c r="X12" i="6"/>
  <c r="I88" i="6"/>
  <c r="S94" i="6"/>
  <c r="AC2" i="6"/>
  <c r="S148" i="6"/>
  <c r="AC56" i="6"/>
  <c r="AC104" i="6"/>
  <c r="N154" i="6"/>
  <c r="I124" i="6"/>
  <c r="S78" i="6"/>
  <c r="X34" i="6"/>
  <c r="X26" i="6"/>
  <c r="X44" i="6"/>
  <c r="D52" i="6"/>
  <c r="I38" i="6"/>
  <c r="D158" i="6"/>
  <c r="AC86" i="6"/>
  <c r="D38" i="6"/>
  <c r="I154" i="6"/>
  <c r="N68" i="6"/>
  <c r="D62" i="6"/>
  <c r="I166" i="6"/>
  <c r="N94" i="6"/>
  <c r="D146" i="6"/>
  <c r="N156" i="6"/>
  <c r="N64" i="6"/>
  <c r="S84" i="6"/>
  <c r="AC32" i="6"/>
  <c r="I138" i="6"/>
  <c r="AC134" i="6"/>
  <c r="D168" i="6"/>
  <c r="D166" i="6"/>
  <c r="I62" i="6"/>
  <c r="I56" i="6"/>
  <c r="AC138" i="6"/>
  <c r="N22" i="6"/>
  <c r="S24" i="6"/>
  <c r="S64" i="6"/>
  <c r="D28" i="6"/>
  <c r="I142" i="6"/>
  <c r="D134" i="6"/>
  <c r="S36" i="6"/>
  <c r="S152" i="6"/>
  <c r="N2" i="6"/>
  <c r="I86" i="6"/>
  <c r="S136" i="6"/>
  <c r="N152" i="6"/>
  <c r="N56" i="6"/>
  <c r="N4" i="6"/>
  <c r="AC94" i="6"/>
  <c r="N42" i="6"/>
  <c r="S144" i="6"/>
  <c r="X158" i="6"/>
  <c r="D54" i="6"/>
  <c r="AC64" i="6"/>
  <c r="S38" i="6"/>
  <c r="AC8" i="6"/>
  <c r="I144" i="6"/>
  <c r="D142" i="6"/>
  <c r="N28" i="6"/>
  <c r="X16" i="6"/>
  <c r="X6" i="6"/>
  <c r="S116" i="6"/>
  <c r="AC62" i="6"/>
  <c r="S74" i="6"/>
  <c r="I26" i="6"/>
  <c r="N166" i="6"/>
  <c r="X54" i="6"/>
  <c r="I78" i="6"/>
  <c r="X58" i="6"/>
  <c r="D14" i="6"/>
  <c r="N112" i="6"/>
  <c r="AC92" i="6"/>
  <c r="S54" i="6"/>
  <c r="X14" i="6"/>
  <c r="I14" i="6"/>
  <c r="I54" i="6"/>
  <c r="S154" i="6"/>
  <c r="S146" i="6"/>
  <c r="N32" i="6"/>
  <c r="N48" i="6"/>
  <c r="D126" i="6"/>
  <c r="U27" i="1" l="1"/>
  <c r="D98" i="6"/>
  <c r="T27" i="1" l="1"/>
  <c r="I98" i="6"/>
  <c r="S27" i="1" l="1"/>
  <c r="N98" i="6"/>
  <c r="R27" i="1" l="1"/>
  <c r="S98" i="6"/>
  <c r="Q27" i="1" l="1"/>
  <c r="X98" i="6"/>
  <c r="P27" i="1" l="1"/>
  <c r="AC98" i="6"/>
  <c r="O27" i="1" l="1"/>
  <c r="D108" i="6"/>
  <c r="N27" i="1" l="1"/>
  <c r="I108" i="6"/>
  <c r="M27" i="1" l="1"/>
  <c r="N108" i="6"/>
  <c r="L27" i="1" l="1"/>
  <c r="S108" i="6"/>
  <c r="K27" i="1" l="1"/>
  <c r="X108" i="6"/>
  <c r="J27" i="1" l="1"/>
  <c r="AC108" i="6"/>
  <c r="I27" i="1" l="1"/>
  <c r="D118" i="6"/>
  <c r="H27" i="1" l="1"/>
  <c r="I118" i="6"/>
  <c r="G27" i="1" l="1"/>
  <c r="N118" i="6"/>
  <c r="F27" i="1" l="1"/>
  <c r="S118" i="6"/>
  <c r="E27" i="1" l="1"/>
  <c r="X118" i="6"/>
  <c r="D27" i="1" l="1"/>
  <c r="AC118" i="6"/>
  <c r="C27" i="1" l="1"/>
  <c r="D128" i="6"/>
  <c r="B27" i="1" l="1"/>
  <c r="I128" i="6"/>
  <c r="A27" i="1" l="1"/>
  <c r="N128" i="6"/>
</calcChain>
</file>

<file path=xl/sharedStrings.xml><?xml version="1.0" encoding="utf-8"?>
<sst xmlns="http://schemas.openxmlformats.org/spreadsheetml/2006/main" count="1197" uniqueCount="110">
  <si>
    <t>個人
番号</t>
    <rPh sb="0" eb="2">
      <t>コジン</t>
    </rPh>
    <rPh sb="3" eb="5">
      <t>バンゴウ</t>
    </rPh>
    <phoneticPr fontId="1"/>
  </si>
  <si>
    <t>部門</t>
    <rPh sb="0" eb="2">
      <t>ブモン</t>
    </rPh>
    <phoneticPr fontId="1"/>
  </si>
  <si>
    <t>学年</t>
    <rPh sb="0" eb="2">
      <t>ガクネン</t>
    </rPh>
    <phoneticPr fontId="1"/>
  </si>
  <si>
    <t>内申</t>
    <rPh sb="0" eb="2">
      <t>ナイシン</t>
    </rPh>
    <phoneticPr fontId="1"/>
  </si>
  <si>
    <t>氏名</t>
    <rPh sb="0" eb="2">
      <t>シメイ</t>
    </rPh>
    <phoneticPr fontId="1"/>
  </si>
  <si>
    <t>団体番号</t>
    <rPh sb="0" eb="2">
      <t>ダンタイ</t>
    </rPh>
    <rPh sb="2" eb="4">
      <t>バンゴウ</t>
    </rPh>
    <phoneticPr fontId="1"/>
  </si>
  <si>
    <t>〒</t>
    <phoneticPr fontId="1"/>
  </si>
  <si>
    <t>Tel</t>
    <phoneticPr fontId="1"/>
  </si>
  <si>
    <t>代表者住所</t>
    <rPh sb="0" eb="3">
      <t>ダイヒョウシャ</t>
    </rPh>
    <rPh sb="3" eb="5">
      <t>ジュウショ</t>
    </rPh>
    <phoneticPr fontId="1"/>
  </si>
  <si>
    <t>出品点数計</t>
    <rPh sb="0" eb="2">
      <t>シュッピン</t>
    </rPh>
    <rPh sb="2" eb="4">
      <t>テンスウ</t>
    </rPh>
    <rPh sb="4" eb="5">
      <t>ケイ</t>
    </rPh>
    <phoneticPr fontId="1"/>
  </si>
  <si>
    <t>点</t>
    <rPh sb="0" eb="1">
      <t>テン</t>
    </rPh>
    <phoneticPr fontId="1"/>
  </si>
  <si>
    <t>出品料計</t>
    <rPh sb="0" eb="2">
      <t>シュッピン</t>
    </rPh>
    <rPh sb="2" eb="3">
      <t>リョウ</t>
    </rPh>
    <rPh sb="3" eb="4">
      <t>ケイ</t>
    </rPh>
    <phoneticPr fontId="1"/>
  </si>
  <si>
    <t>円</t>
    <rPh sb="0" eb="1">
      <t>エン</t>
    </rPh>
    <phoneticPr fontId="1"/>
  </si>
  <si>
    <t>★結果</t>
    <rPh sb="1" eb="3">
      <t>ケッカ</t>
    </rPh>
    <phoneticPr fontId="1"/>
  </si>
  <si>
    <t>特別賞</t>
    <rPh sb="0" eb="3">
      <t>トクベツショウ</t>
    </rPh>
    <phoneticPr fontId="1"/>
  </si>
  <si>
    <t>優秀賞</t>
    <rPh sb="0" eb="3">
      <t>ユウシュウショウ</t>
    </rPh>
    <phoneticPr fontId="1"/>
  </si>
  <si>
    <t>特選</t>
    <rPh sb="0" eb="2">
      <t>トクセン</t>
    </rPh>
    <phoneticPr fontId="1"/>
  </si>
  <si>
    <t>入選</t>
    <rPh sb="0" eb="2">
      <t>ニュウセン</t>
    </rPh>
    <phoneticPr fontId="1"/>
  </si>
  <si>
    <t>合計</t>
    <rPh sb="0" eb="2">
      <t>ゴウケイ</t>
    </rPh>
    <phoneticPr fontId="1"/>
  </si>
  <si>
    <t>代表者氏名</t>
    <rPh sb="0" eb="3">
      <t>ダイヒョウシャ</t>
    </rPh>
    <rPh sb="3" eb="5">
      <t>シメイ</t>
    </rPh>
    <phoneticPr fontId="1"/>
  </si>
  <si>
    <t>出品一覧表</t>
    <rPh sb="0" eb="2">
      <t>シュッピン</t>
    </rPh>
    <rPh sb="2" eb="5">
      <t>イチランヒョウ</t>
    </rPh>
    <phoneticPr fontId="1"/>
  </si>
  <si>
    <t>★の箇所は記入しないで下さい。</t>
    <rPh sb="2" eb="4">
      <t>カショ</t>
    </rPh>
    <rPh sb="5" eb="7">
      <t>キニュウ</t>
    </rPh>
    <rPh sb="11" eb="12">
      <t>クダ</t>
    </rPh>
    <phoneticPr fontId="1"/>
  </si>
  <si>
    <r>
      <rPr>
        <sz val="6"/>
        <color theme="1"/>
        <rFont val="ＭＳ 明朝"/>
        <family val="1"/>
        <charset val="128"/>
      </rPr>
      <t>★</t>
    </r>
    <r>
      <rPr>
        <sz val="8"/>
        <color theme="1"/>
        <rFont val="ＭＳ 明朝"/>
        <family val="1"/>
        <charset val="128"/>
      </rPr>
      <t>特別</t>
    </r>
    <rPh sb="1" eb="3">
      <t>トクベツ</t>
    </rPh>
    <phoneticPr fontId="1"/>
  </si>
  <si>
    <r>
      <rPr>
        <sz val="6"/>
        <color theme="1"/>
        <rFont val="ＭＳ 明朝"/>
        <family val="1"/>
        <charset val="128"/>
      </rPr>
      <t>★</t>
    </r>
    <r>
      <rPr>
        <sz val="8"/>
        <color theme="1"/>
        <rFont val="ＭＳ 明朝"/>
        <family val="1"/>
        <charset val="128"/>
      </rPr>
      <t>優秀</t>
    </r>
    <rPh sb="1" eb="3">
      <t>ユウシュウ</t>
    </rPh>
    <phoneticPr fontId="1"/>
  </si>
  <si>
    <r>
      <rPr>
        <sz val="6"/>
        <color theme="1"/>
        <rFont val="ＭＳ 明朝"/>
        <family val="1"/>
        <charset val="128"/>
      </rPr>
      <t>★</t>
    </r>
    <r>
      <rPr>
        <sz val="8"/>
        <color theme="1"/>
        <rFont val="ＭＳ 明朝"/>
        <family val="1"/>
        <charset val="128"/>
      </rPr>
      <t>特選</t>
    </r>
    <rPh sb="1" eb="3">
      <t>トクセン</t>
    </rPh>
    <phoneticPr fontId="1"/>
  </si>
  <si>
    <r>
      <rPr>
        <sz val="6"/>
        <color theme="1"/>
        <rFont val="ＭＳ 明朝"/>
        <family val="1"/>
        <charset val="128"/>
      </rPr>
      <t>★</t>
    </r>
    <r>
      <rPr>
        <sz val="8"/>
        <color theme="1"/>
        <rFont val="ＭＳ 明朝"/>
        <family val="1"/>
        <charset val="128"/>
      </rPr>
      <t>入選</t>
    </r>
    <rPh sb="1" eb="3">
      <t>ニュウセン</t>
    </rPh>
    <phoneticPr fontId="1"/>
  </si>
  <si>
    <t>No.</t>
    <phoneticPr fontId="1"/>
  </si>
  <si>
    <t>氏　　名</t>
    <rPh sb="0" eb="1">
      <t>シ</t>
    </rPh>
    <rPh sb="3" eb="4">
      <t>ナ</t>
    </rPh>
    <phoneticPr fontId="1"/>
  </si>
  <si>
    <t>団体
番号</t>
    <rPh sb="0" eb="2">
      <t>ダンタイ</t>
    </rPh>
    <rPh sb="3" eb="5">
      <t>バンゴウ</t>
    </rPh>
    <phoneticPr fontId="1"/>
  </si>
  <si>
    <t>の　り　し　ろ</t>
    <phoneticPr fontId="1"/>
  </si>
  <si>
    <t>古典名</t>
    <rPh sb="0" eb="3">
      <t>コテンメイ</t>
    </rPh>
    <phoneticPr fontId="1"/>
  </si>
  <si>
    <t>ﾌﾘｶﾞﾅ</t>
    <phoneticPr fontId="1"/>
  </si>
  <si>
    <t>y</t>
    <phoneticPr fontId="1"/>
  </si>
  <si>
    <t>x</t>
    <phoneticPr fontId="1"/>
  </si>
  <si>
    <t>w</t>
    <phoneticPr fontId="1"/>
  </si>
  <si>
    <t>v</t>
    <phoneticPr fontId="1"/>
  </si>
  <si>
    <t>u</t>
    <phoneticPr fontId="1"/>
  </si>
  <si>
    <t>t</t>
    <phoneticPr fontId="1"/>
  </si>
  <si>
    <t>s</t>
    <phoneticPr fontId="1"/>
  </si>
  <si>
    <t>r</t>
    <phoneticPr fontId="1"/>
  </si>
  <si>
    <t>q</t>
    <phoneticPr fontId="1"/>
  </si>
  <si>
    <t>p</t>
    <phoneticPr fontId="1"/>
  </si>
  <si>
    <t>o</t>
    <phoneticPr fontId="1"/>
  </si>
  <si>
    <t>n</t>
    <phoneticPr fontId="1"/>
  </si>
  <si>
    <t>m</t>
    <phoneticPr fontId="1"/>
  </si>
  <si>
    <t>l</t>
    <phoneticPr fontId="1"/>
  </si>
  <si>
    <t>k</t>
    <phoneticPr fontId="1"/>
  </si>
  <si>
    <t>j</t>
    <phoneticPr fontId="1"/>
  </si>
  <si>
    <t>i</t>
    <phoneticPr fontId="1"/>
  </si>
  <si>
    <t>h</t>
    <phoneticPr fontId="1"/>
  </si>
  <si>
    <t>g</t>
    <phoneticPr fontId="1"/>
  </si>
  <si>
    <t>f</t>
    <phoneticPr fontId="1"/>
  </si>
  <si>
    <t>e</t>
    <phoneticPr fontId="1"/>
  </si>
  <si>
    <t>d</t>
    <phoneticPr fontId="1"/>
  </si>
  <si>
    <t>c</t>
    <phoneticPr fontId="1"/>
  </si>
  <si>
    <t>b</t>
    <phoneticPr fontId="1"/>
  </si>
  <si>
    <t>a</t>
    <phoneticPr fontId="1"/>
  </si>
  <si>
    <t>半漢</t>
    <rPh sb="0" eb="1">
      <t>ハン</t>
    </rPh>
    <rPh sb="1" eb="2">
      <t>カン</t>
    </rPh>
    <phoneticPr fontId="1"/>
  </si>
  <si>
    <t>条幅</t>
    <rPh sb="0" eb="2">
      <t>ジョウフク</t>
    </rPh>
    <phoneticPr fontId="1"/>
  </si>
  <si>
    <t>硬筆</t>
    <rPh sb="0" eb="2">
      <t>コウヒツ</t>
    </rPh>
    <phoneticPr fontId="1"/>
  </si>
  <si>
    <t>仮名</t>
    <rPh sb="0" eb="2">
      <t>カナ</t>
    </rPh>
    <phoneticPr fontId="1"/>
  </si>
  <si>
    <t>幼</t>
    <rPh sb="0" eb="1">
      <t>ヨウ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</si>
  <si>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</si>
  <si>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</si>
  <si>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</si>
  <si>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</si>
  <si>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</si>
  <si>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</si>
  <si>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</si>
  <si>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</si>
  <si>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</si>
  <si>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</si>
  <si>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</si>
  <si>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</si>
  <si>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Ｂ</t>
    <phoneticPr fontId="1"/>
  </si>
  <si>
    <t>Ａ</t>
    <phoneticPr fontId="1"/>
  </si>
  <si>
    <t>〇</t>
    <phoneticPr fontId="1"/>
  </si>
  <si>
    <t>部門リスト</t>
    <rPh sb="0" eb="2">
      <t>ブモン</t>
    </rPh>
    <phoneticPr fontId="1"/>
  </si>
  <si>
    <t>学年リスト</t>
    <rPh sb="0" eb="2">
      <t>ガクネン</t>
    </rPh>
    <phoneticPr fontId="1"/>
  </si>
  <si>
    <t>内申リスト</t>
    <rPh sb="0" eb="2">
      <t>ナイシン</t>
    </rPh>
    <phoneticPr fontId="1"/>
  </si>
  <si>
    <t>個人番号リスト</t>
    <rPh sb="0" eb="4">
      <t>コジンバンゴウ</t>
    </rPh>
    <phoneticPr fontId="1"/>
  </si>
  <si>
    <t>(ﾌﾘｶﾞﾅ、古典名は転記されません。出品票シートで個別入力してください。</t>
    <rPh sb="7" eb="10">
      <t>コテンメイ</t>
    </rPh>
    <rPh sb="11" eb="13">
      <t>テンキ</t>
    </rPh>
    <rPh sb="19" eb="22">
      <t>シュッピンヒョウ</t>
    </rPh>
    <rPh sb="26" eb="28">
      <t>コベツ</t>
    </rPh>
    <rPh sb="28" eb="30">
      <t>ニュウリョク</t>
    </rPh>
    <phoneticPr fontId="1"/>
  </si>
  <si>
    <t>・団体番号、〒、電話番号、代表者住所、代表者氏名　</t>
    <rPh sb="1" eb="5">
      <t>ダンタイバンゴウ</t>
    </rPh>
    <phoneticPr fontId="1"/>
  </si>
  <si>
    <t>●出品一覧表を入力すると出品票に転記されます。</t>
    <rPh sb="1" eb="6">
      <t>シュッピンイチランヒョウ</t>
    </rPh>
    <rPh sb="7" eb="9">
      <t>ニュウリョク</t>
    </rPh>
    <rPh sb="12" eb="15">
      <t>シュッピンヒョウ</t>
    </rPh>
    <rPh sb="16" eb="18">
      <t>テンキ</t>
    </rPh>
    <phoneticPr fontId="1"/>
  </si>
  <si>
    <t>●各項目の説明</t>
    <rPh sb="1" eb="4">
      <t>カクコウモク</t>
    </rPh>
    <rPh sb="5" eb="7">
      <t>セツメイ</t>
    </rPh>
    <phoneticPr fontId="1"/>
  </si>
  <si>
    <t>・出品点数　入力型</t>
    <rPh sb="1" eb="3">
      <t>シュッピン</t>
    </rPh>
    <rPh sb="3" eb="5">
      <t>テンスウ</t>
    </rPh>
    <rPh sb="6" eb="9">
      <t>ニュウリョクガタ</t>
    </rPh>
    <phoneticPr fontId="1"/>
  </si>
  <si>
    <t>・出品料　出品点数の値から自動計算されます</t>
    <rPh sb="1" eb="4">
      <t>シュッピンリョウ</t>
    </rPh>
    <rPh sb="5" eb="9">
      <t>シュッピンテンスウ</t>
    </rPh>
    <rPh sb="10" eb="11">
      <t>アタイ</t>
    </rPh>
    <rPh sb="13" eb="17">
      <t>ジドウケイサン</t>
    </rPh>
    <phoneticPr fontId="1"/>
  </si>
  <si>
    <t>・氏名　入力型</t>
    <rPh sb="1" eb="3">
      <t>シメイ</t>
    </rPh>
    <rPh sb="4" eb="6">
      <t>ニュウリョク</t>
    </rPh>
    <rPh sb="6" eb="7">
      <t>ガタ</t>
    </rPh>
    <phoneticPr fontId="1"/>
  </si>
  <si>
    <t>100-1000</t>
    <phoneticPr fontId="1"/>
  </si>
  <si>
    <t>和歌山市西汀丁６１―100</t>
    <rPh sb="0" eb="4">
      <t>ワカヤマシ</t>
    </rPh>
    <rPh sb="4" eb="7">
      <t>ニシミギワチョウ</t>
    </rPh>
    <phoneticPr fontId="1"/>
  </si>
  <si>
    <t>〇</t>
  </si>
  <si>
    <t>Ａ</t>
  </si>
  <si>
    <t>佐藤一郎</t>
    <rPh sb="0" eb="2">
      <t>サトウ</t>
    </rPh>
    <rPh sb="2" eb="4">
      <t>イチロウ</t>
    </rPh>
    <phoneticPr fontId="1"/>
  </si>
  <si>
    <t>鈴木洋子</t>
    <rPh sb="0" eb="2">
      <t>スズキ</t>
    </rPh>
    <rPh sb="2" eb="4">
      <t>ヨウコ</t>
    </rPh>
    <phoneticPr fontId="1"/>
  </si>
  <si>
    <t>松本康太</t>
    <rPh sb="0" eb="2">
      <t>マツモト</t>
    </rPh>
    <rPh sb="2" eb="4">
      <t>コウタ</t>
    </rPh>
    <phoneticPr fontId="1"/>
  </si>
  <si>
    <t>山本宏</t>
    <rPh sb="0" eb="2">
      <t>ヤマモト</t>
    </rPh>
    <rPh sb="2" eb="3">
      <t>ヒロシ</t>
    </rPh>
    <phoneticPr fontId="1"/>
  </si>
  <si>
    <t>田中浩人</t>
    <rPh sb="0" eb="2">
      <t>タナカ</t>
    </rPh>
    <rPh sb="2" eb="4">
      <t>ヒロト</t>
    </rPh>
    <phoneticPr fontId="1"/>
  </si>
  <si>
    <t>090-999-9999</t>
    <phoneticPr fontId="1"/>
  </si>
  <si>
    <t>・部門、学年、内申　はリスト選択型。セルのコピー貼り付けできます</t>
    <rPh sb="1" eb="3">
      <t>ブモン</t>
    </rPh>
    <rPh sb="4" eb="6">
      <t>ガクネン</t>
    </rPh>
    <rPh sb="7" eb="9">
      <t>ナイシン</t>
    </rPh>
    <rPh sb="14" eb="16">
      <t>センタク</t>
    </rPh>
    <rPh sb="16" eb="17">
      <t>ガタ</t>
    </rPh>
    <rPh sb="24" eb="25">
      <t>ハ</t>
    </rPh>
    <rPh sb="26" eb="27">
      <t>ツ</t>
    </rPh>
    <phoneticPr fontId="1"/>
  </si>
  <si>
    <t>・個人番号　一つ目を1,101,201,301から選択(以降は自動連番されます）</t>
    <rPh sb="1" eb="5">
      <t>コジンバンゴウ</t>
    </rPh>
    <rPh sb="6" eb="7">
      <t>ヒト</t>
    </rPh>
    <rPh sb="8" eb="9">
      <t>メ</t>
    </rPh>
    <rPh sb="25" eb="27">
      <t>センタク</t>
    </rPh>
    <rPh sb="28" eb="30">
      <t>イコウ</t>
    </rPh>
    <rPh sb="31" eb="35">
      <t>ジドウレンバン</t>
    </rPh>
    <phoneticPr fontId="1"/>
  </si>
  <si>
    <t>●印刷時ページ指定し、必要分を印刷してください</t>
    <rPh sb="1" eb="4">
      <t>インサツジ</t>
    </rPh>
    <rPh sb="7" eb="9">
      <t>シテイ</t>
    </rPh>
    <rPh sb="11" eb="14">
      <t>ヒツヨウブン</t>
    </rPh>
    <rPh sb="15" eb="17">
      <t>インサツ</t>
    </rPh>
    <phoneticPr fontId="1"/>
  </si>
  <si>
    <t>●出品点数100点ごとに、別名ファイルを作成しご利用ください。</t>
    <rPh sb="1" eb="5">
      <t>シュッピンテンスウ</t>
    </rPh>
    <rPh sb="8" eb="9">
      <t>テン</t>
    </rPh>
    <rPh sb="13" eb="14">
      <t>ベツ</t>
    </rPh>
    <rPh sb="14" eb="15">
      <t>メイ</t>
    </rPh>
    <rPh sb="20" eb="22">
      <t>サクセイ</t>
    </rPh>
    <rPh sb="24" eb="26">
      <t>リヨウ</t>
    </rPh>
    <phoneticPr fontId="1"/>
  </si>
  <si>
    <t>●ﾌﾘｶﾞﾅ、古典名(臨書作品のみ）入力してください。</t>
    <rPh sb="11" eb="15">
      <t>リンショサクヒン</t>
    </rPh>
    <phoneticPr fontId="1"/>
  </si>
  <si>
    <t>　その他の項目は一覧表から転記されます。</t>
    <rPh sb="3" eb="4">
      <t>タ</t>
    </rPh>
    <rPh sb="5" eb="7">
      <t>コウモク</t>
    </rPh>
    <rPh sb="8" eb="11">
      <t>イチランヒョウ</t>
    </rPh>
    <rPh sb="13" eb="15">
      <t>テンキ</t>
    </rPh>
    <phoneticPr fontId="1"/>
  </si>
  <si>
    <t>鈴木　一郎</t>
    <rPh sb="0" eb="2">
      <t>スズキ</t>
    </rPh>
    <rPh sb="3" eb="5">
      <t>イチロウ</t>
    </rPh>
    <phoneticPr fontId="1"/>
  </si>
  <si>
    <t>　は入力型（下部の2ページ目に自動転記）</t>
    <rPh sb="4" eb="5">
      <t>ガタ</t>
    </rPh>
    <rPh sb="13" eb="14">
      <t>メ</t>
    </rPh>
    <phoneticPr fontId="1"/>
  </si>
  <si>
    <t>　1ページにつきＡ４横1枚で収まるように設計しています。</t>
    <rPh sb="10" eb="11">
      <t>ヨコ</t>
    </rPh>
    <rPh sb="12" eb="13">
      <t>マイ</t>
    </rPh>
    <rPh sb="14" eb="15">
      <t>オサ</t>
    </rPh>
    <rPh sb="20" eb="22">
      <t>セッケイ</t>
    </rPh>
    <phoneticPr fontId="1"/>
  </si>
  <si>
    <t>硬筆</t>
    <phoneticPr fontId="1"/>
  </si>
  <si>
    <t>仮名</t>
    <phoneticPr fontId="1"/>
  </si>
  <si>
    <t>条幅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</si>
</sst>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9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4"/>
      <color theme="0"/>
      <name val="ＭＳ 明朝"/>
      <family val="1"/>
      <charset val="128"/>
    </font>
    <font>
      <sz val="11"/>
      <color rgb="FFFF000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 textRotation="255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vertical="top" textRotation="255"/>
    </xf>
    <xf numFmtId="0" fontId="2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5" fillId="0" borderId="37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37" xfId="0" applyBorder="1" applyAlignment="1">
      <alignment vertical="top" textRotation="255"/>
    </xf>
    <xf numFmtId="0" fontId="0" fillId="0" borderId="40" xfId="0" applyBorder="1" applyAlignment="1">
      <alignment vertical="top" textRotation="255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8" fillId="0" borderId="24" xfId="0" applyFont="1" applyBorder="1" applyAlignment="1">
      <alignment horizontal="distributed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textRotation="255"/>
    </xf>
    <xf numFmtId="0" fontId="0" fillId="0" borderId="8" xfId="0" applyBorder="1" applyAlignment="1" applyProtection="1">
      <alignment horizontal="center" vertical="center" textRotation="255" shrinkToFit="1"/>
      <protection locked="0"/>
    </xf>
    <xf numFmtId="0" fontId="0" fillId="0" borderId="11" xfId="0" applyBorder="1" applyAlignment="1" applyProtection="1">
      <alignment horizontal="center" vertical="center" textRotation="255" shrinkToFit="1"/>
      <protection locked="0"/>
    </xf>
    <xf numFmtId="0" fontId="5" fillId="0" borderId="24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5" fillId="0" borderId="36" xfId="0" applyFont="1" applyBorder="1">
      <alignment vertical="center"/>
    </xf>
    <xf numFmtId="0" fontId="16" fillId="0" borderId="36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0" xfId="0" applyFont="1">
      <alignment vertical="center"/>
    </xf>
    <xf numFmtId="0" fontId="17" fillId="0" borderId="36" xfId="0" applyFont="1" applyBorder="1">
      <alignment vertical="center"/>
    </xf>
    <xf numFmtId="0" fontId="0" fillId="2" borderId="10" xfId="0" applyFill="1" applyBorder="1" applyAlignment="1">
      <alignment horizontal="center" vertical="center" textRotation="255"/>
    </xf>
    <xf numFmtId="0" fontId="3" fillId="2" borderId="23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5" fillId="0" borderId="24" xfId="0" applyFont="1" applyBorder="1" applyAlignment="1">
      <alignment vertical="center" shrinkToFit="1"/>
    </xf>
    <xf numFmtId="0" fontId="4" fillId="0" borderId="3" xfId="0" applyFont="1" applyBorder="1" applyAlignment="1">
      <alignment horizontal="left"/>
    </xf>
    <xf numFmtId="0" fontId="5" fillId="0" borderId="24" xfId="0" applyFont="1" applyBorder="1">
      <alignment vertical="center"/>
    </xf>
    <xf numFmtId="0" fontId="5" fillId="0" borderId="0" xfId="0" applyFont="1" applyAlignment="1">
      <alignment horizontal="center" vertical="top" textRotation="255"/>
    </xf>
    <xf numFmtId="0" fontId="5" fillId="0" borderId="4" xfId="0" applyFont="1" applyBorder="1" applyAlignment="1">
      <alignment horizontal="center" vertical="top" textRotation="255"/>
    </xf>
    <xf numFmtId="0" fontId="9" fillId="0" borderId="0" xfId="0" applyFont="1" applyAlignment="1">
      <alignment vertical="top" textRotation="255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10" fillId="0" borderId="35" xfId="0" applyFont="1" applyBorder="1" applyAlignment="1">
      <alignment vertical="center" shrinkToFit="1"/>
    </xf>
    <xf numFmtId="0" fontId="21" fillId="0" borderId="36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0" xfId="0" applyFont="1" applyAlignment="1">
      <alignment vertical="top" textRotation="255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top" textRotation="255" shrinkToFit="1"/>
    </xf>
    <xf numFmtId="0" fontId="7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0" fillId="0" borderId="11" xfId="0" applyFont="1" applyBorder="1" applyAlignment="1" applyProtection="1">
      <alignment horizontal="center" vertical="top" textRotation="255" shrinkToFit="1"/>
      <protection locked="0"/>
    </xf>
    <xf numFmtId="0" fontId="10" fillId="0" borderId="7" xfId="0" applyFont="1" applyBorder="1" applyAlignment="1" applyProtection="1">
      <alignment horizontal="center" vertical="top" textRotation="255" shrinkToFit="1"/>
      <protection locked="0"/>
    </xf>
    <xf numFmtId="0" fontId="10" fillId="0" borderId="30" xfId="0" applyFont="1" applyBorder="1" applyAlignment="1" applyProtection="1">
      <alignment horizontal="center" vertical="top" textRotation="255" shrinkToFit="1"/>
      <protection locked="0"/>
    </xf>
    <xf numFmtId="0" fontId="9" fillId="0" borderId="0" xfId="0" applyFont="1" applyAlignment="1">
      <alignment horizontal="center" vertical="top" textRotation="255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 textRotation="255" shrinkToFit="1"/>
      <protection locked="0"/>
    </xf>
    <xf numFmtId="0" fontId="10" fillId="0" borderId="18" xfId="0" applyFont="1" applyBorder="1" applyAlignment="1" applyProtection="1">
      <alignment horizontal="center" vertical="center" textRotation="255" shrinkToFit="1"/>
      <protection locked="0"/>
    </xf>
    <xf numFmtId="0" fontId="10" fillId="0" borderId="3" xfId="0" applyFont="1" applyBorder="1" applyAlignment="1" applyProtection="1">
      <alignment horizontal="center" vertical="center" textRotation="255" shrinkToFit="1"/>
      <protection locked="0"/>
    </xf>
    <xf numFmtId="0" fontId="10" fillId="0" borderId="19" xfId="0" applyFont="1" applyBorder="1" applyAlignment="1" applyProtection="1">
      <alignment horizontal="center" vertical="center" textRotation="255" shrinkToFit="1"/>
      <protection locked="0"/>
    </xf>
    <xf numFmtId="0" fontId="10" fillId="0" borderId="33" xfId="0" applyFont="1" applyBorder="1" applyAlignment="1" applyProtection="1">
      <alignment horizontal="center" vertical="center" textRotation="255" shrinkToFit="1"/>
      <protection locked="0"/>
    </xf>
    <xf numFmtId="0" fontId="10" fillId="0" borderId="20" xfId="0" applyFont="1" applyBorder="1" applyAlignment="1" applyProtection="1">
      <alignment horizontal="center" vertical="center" textRotation="255" shrinkToFit="1"/>
      <protection locked="0"/>
    </xf>
    <xf numFmtId="0" fontId="5" fillId="0" borderId="0" xfId="0" applyFont="1" applyAlignment="1">
      <alignment horizontal="center" vertical="top" textRotation="255"/>
    </xf>
    <xf numFmtId="0" fontId="13" fillId="0" borderId="17" xfId="0" applyFont="1" applyBorder="1" applyAlignment="1" applyProtection="1">
      <alignment horizontal="center" vertical="center" textRotation="255" shrinkToFit="1"/>
      <protection locked="0"/>
    </xf>
    <xf numFmtId="0" fontId="13" fillId="0" borderId="18" xfId="0" applyFont="1" applyBorder="1" applyAlignment="1" applyProtection="1">
      <alignment horizontal="center" vertical="center" textRotation="255" shrinkToFit="1"/>
      <protection locked="0"/>
    </xf>
    <xf numFmtId="0" fontId="13" fillId="0" borderId="15" xfId="0" applyFont="1" applyBorder="1" applyAlignment="1" applyProtection="1">
      <alignment horizontal="center" vertical="center" textRotation="255" shrinkToFit="1"/>
      <protection locked="0"/>
    </xf>
    <xf numFmtId="0" fontId="13" fillId="0" borderId="19" xfId="0" applyFont="1" applyBorder="1" applyAlignment="1" applyProtection="1">
      <alignment horizontal="center" vertical="center" textRotation="255" shrinkToFit="1"/>
      <protection locked="0"/>
    </xf>
    <xf numFmtId="0" fontId="13" fillId="0" borderId="16" xfId="0" applyFont="1" applyBorder="1" applyAlignment="1" applyProtection="1">
      <alignment horizontal="center" vertical="center" textRotation="255" shrinkToFit="1"/>
      <protection locked="0"/>
    </xf>
    <xf numFmtId="0" fontId="13" fillId="0" borderId="20" xfId="0" applyFont="1" applyBorder="1" applyAlignment="1" applyProtection="1">
      <alignment horizontal="center" vertical="center" textRotation="255" shrinkToFit="1"/>
      <protection locked="0"/>
    </xf>
    <xf numFmtId="0" fontId="5" fillId="0" borderId="4" xfId="0" applyFont="1" applyBorder="1" applyAlignment="1">
      <alignment horizontal="center" vertical="top" textRotation="255"/>
    </xf>
    <xf numFmtId="0" fontId="0" fillId="0" borderId="0" xfId="0" applyAlignment="1">
      <alignment horizontal="center" vertical="top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38" fontId="10" fillId="2" borderId="32" xfId="1" applyFont="1" applyFill="1" applyBorder="1" applyAlignment="1" applyProtection="1">
      <alignment horizontal="center" vertical="center"/>
    </xf>
    <xf numFmtId="38" fontId="10" fillId="2" borderId="21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0" fillId="0" borderId="19" xfId="0" applyBorder="1" applyAlignment="1">
      <alignment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left" vertical="center" shrinkToFit="1"/>
    </xf>
    <xf numFmtId="0" fontId="0" fillId="0" borderId="48" xfId="0" applyBorder="1" applyAlignment="1">
      <alignment vertical="center" shrinkToFit="1"/>
    </xf>
    <xf numFmtId="0" fontId="13" fillId="2" borderId="17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shrinkToFit="1"/>
    </xf>
    <xf numFmtId="0" fontId="0" fillId="0" borderId="46" xfId="0" applyBorder="1" applyAlignment="1">
      <alignment vertical="center" shrinkToFit="1"/>
    </xf>
    <xf numFmtId="0" fontId="13" fillId="2" borderId="45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horizontal="center" vertical="center" textRotation="255" shrinkToFit="1"/>
    </xf>
    <xf numFmtId="0" fontId="10" fillId="0" borderId="3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33" xfId="0" applyFont="1" applyBorder="1" applyAlignment="1">
      <alignment horizontal="center" vertical="center" textRotation="255" shrinkToFit="1"/>
    </xf>
    <xf numFmtId="0" fontId="10" fillId="0" borderId="20" xfId="0" applyFont="1" applyBorder="1" applyAlignment="1">
      <alignment horizontal="center" vertical="center" textRotation="255" shrinkToFit="1"/>
    </xf>
    <xf numFmtId="0" fontId="13" fillId="0" borderId="17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15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16" xfId="0" applyFont="1" applyBorder="1" applyAlignment="1">
      <alignment horizontal="center" vertical="center" textRotation="255" shrinkToFit="1"/>
    </xf>
    <xf numFmtId="0" fontId="13" fillId="0" borderId="20" xfId="0" applyFont="1" applyBorder="1" applyAlignment="1">
      <alignment horizontal="center" vertical="center" textRotation="255" shrinkToFi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38" fontId="10" fillId="0" borderId="3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61" xfId="0" applyFont="1" applyBorder="1" applyAlignment="1">
      <alignment horizontal="left" vertical="center" shrinkToFit="1"/>
    </xf>
    <xf numFmtId="0" fontId="0" fillId="0" borderId="62" xfId="0" applyBorder="1" applyAlignment="1">
      <alignment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 shrinkToFit="1"/>
      <protection locked="0"/>
    </xf>
    <xf numFmtId="0" fontId="19" fillId="0" borderId="60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49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49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139700</xdr:colOff>
      <xdr:row>5</xdr:row>
      <xdr:rowOff>76200</xdr:rowOff>
    </xdr:from>
    <xdr:to>
      <xdr:col>18</xdr:col>
      <xdr:colOff>101600</xdr:colOff>
      <xdr:row>7</xdr:row>
      <xdr:rowOff>241300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744933C-46AE-9A18-0B2E-486A1FFBFF3F}"/>
            </a:ext>
          </a:extLst>
        </xdr:cNvPr>
        <xdr:cNvSpPr/>
      </xdr:nvSpPr>
      <xdr:spPr>
        <a:xfrm>
          <a:off x="749300" y="1600200"/>
          <a:ext cx="1790700" cy="723900"/>
        </a:xfrm>
        <a:prstGeom prst="wedgeRectCallout">
          <a:avLst>
            <a:gd name="adj1" fmla="val 79339"/>
            <a:gd name="adj2" fmla="val -12326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部門、学年、内申は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リストから選択</a:t>
          </a:r>
        </a:p>
      </xdr:txBody>
    </xdr:sp>
    <xdr:clientData/>
  </xdr:twoCellAnchor>
  <xdr:twoCellAnchor>
    <xdr:from>
      <xdr:col>11</xdr:col>
      <xdr:colOff>215900</xdr:colOff>
      <xdr:row>0</xdr:row>
      <xdr:rowOff>297180</xdr:rowOff>
    </xdr:from>
    <xdr:to>
      <xdr:col>19</xdr:col>
      <xdr:colOff>167640</xdr:colOff>
      <xdr:row>3</xdr:row>
      <xdr:rowOff>12700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46B1819-4C2C-4436-9B9C-6C9523E327D6}"/>
            </a:ext>
          </a:extLst>
        </xdr:cNvPr>
        <xdr:cNvSpPr/>
      </xdr:nvSpPr>
      <xdr:spPr>
        <a:xfrm>
          <a:off x="520700" y="297180"/>
          <a:ext cx="2390140" cy="680720"/>
        </a:xfrm>
        <a:prstGeom prst="wedgeRectCallout">
          <a:avLst>
            <a:gd name="adj1" fmla="val 101852"/>
            <a:gd name="adj2" fmla="val -64167"/>
          </a:avLst>
        </a:prstGeom>
        <a:solidFill>
          <a:schemeClr val="accent5">
            <a:lumMod val="20000"/>
            <a:lumOff val="80000"/>
            <a:alpha val="5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個人番号は一つ目をリストから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選択（以降は自動で連番がふら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10F1-130D-4219-BC70-E37194371278}">
  <dimension ref="A1:BO52"/>
  <sheetViews>
    <sheetView topLeftCell="K1" zoomScaleNormal="100" workbookViewId="0">
      <selection activeCell="AU16" sqref="AU16"/>
    </sheetView>
  </sheetViews>
  <sheetFormatPr defaultColWidth="3.6640625" defaultRowHeight="21" customHeight="1" x14ac:dyDescent="0.2"/>
  <cols>
    <col min="1" max="10" width="4.44140625" style="1" hidden="1" customWidth="1"/>
    <col min="11" max="24" width="4.44140625" style="1" bestFit="1" customWidth="1"/>
    <col min="25" max="25" width="4.44140625" style="1" customWidth="1"/>
    <col min="26" max="26" width="5.77734375" style="2" customWidth="1"/>
    <col min="27" max="27" width="2.88671875" style="4" customWidth="1"/>
    <col min="28" max="32" width="2.88671875" style="5" customWidth="1"/>
    <col min="33" max="33" width="5.77734375" style="1" bestFit="1" customWidth="1"/>
    <col min="34" max="34" width="0" style="1" hidden="1" customWidth="1"/>
    <col min="35" max="35" width="3.6640625" style="1"/>
    <col min="36" max="36" width="3.6640625" style="36"/>
    <col min="37" max="42" width="3.6640625" style="1"/>
    <col min="43" max="43" width="4.44140625" style="1" bestFit="1" customWidth="1"/>
    <col min="44" max="60" width="3.6640625" style="1"/>
    <col min="61" max="61" width="11.6640625" style="1" bestFit="1" customWidth="1"/>
    <col min="62" max="62" width="3.6640625" style="1"/>
    <col min="63" max="63" width="11.6640625" style="1" bestFit="1" customWidth="1"/>
    <col min="64" max="64" width="3.6640625" style="1"/>
    <col min="65" max="65" width="11.6640625" style="1" bestFit="1" customWidth="1"/>
    <col min="66" max="66" width="3.6640625" style="1"/>
    <col min="67" max="67" width="16.109375" style="1" bestFit="1" customWidth="1"/>
    <col min="68" max="16384" width="3.6640625" style="1"/>
  </cols>
  <sheetData>
    <row r="1" spans="1:67" ht="24" customHeight="1" x14ac:dyDescent="0.2">
      <c r="A1" s="56">
        <f t="shared" ref="A1:W1" si="0">B1+1</f>
        <v>25</v>
      </c>
      <c r="B1" s="56">
        <f t="shared" si="0"/>
        <v>24</v>
      </c>
      <c r="C1" s="56">
        <f t="shared" si="0"/>
        <v>23</v>
      </c>
      <c r="D1" s="56">
        <f t="shared" si="0"/>
        <v>22</v>
      </c>
      <c r="E1" s="56">
        <f t="shared" si="0"/>
        <v>21</v>
      </c>
      <c r="F1" s="56">
        <f t="shared" si="0"/>
        <v>20</v>
      </c>
      <c r="G1" s="56">
        <f t="shared" si="0"/>
        <v>19</v>
      </c>
      <c r="H1" s="56">
        <f t="shared" si="0"/>
        <v>18</v>
      </c>
      <c r="I1" s="56">
        <f t="shared" si="0"/>
        <v>17</v>
      </c>
      <c r="J1" s="56">
        <f t="shared" si="0"/>
        <v>16</v>
      </c>
      <c r="K1" s="56">
        <f t="shared" si="0"/>
        <v>15</v>
      </c>
      <c r="L1" s="56">
        <f t="shared" si="0"/>
        <v>14</v>
      </c>
      <c r="M1" s="56">
        <f t="shared" si="0"/>
        <v>13</v>
      </c>
      <c r="N1" s="56">
        <f t="shared" si="0"/>
        <v>12</v>
      </c>
      <c r="O1" s="56">
        <f t="shared" si="0"/>
        <v>11</v>
      </c>
      <c r="P1" s="56">
        <f t="shared" si="0"/>
        <v>10</v>
      </c>
      <c r="Q1" s="56">
        <f t="shared" si="0"/>
        <v>9</v>
      </c>
      <c r="R1" s="56">
        <f t="shared" si="0"/>
        <v>8</v>
      </c>
      <c r="S1" s="56">
        <f t="shared" si="0"/>
        <v>7</v>
      </c>
      <c r="T1" s="56">
        <f t="shared" si="0"/>
        <v>6</v>
      </c>
      <c r="U1" s="56">
        <f t="shared" si="0"/>
        <v>5</v>
      </c>
      <c r="V1" s="56">
        <f t="shared" si="0"/>
        <v>4</v>
      </c>
      <c r="W1" s="56">
        <f t="shared" si="0"/>
        <v>3</v>
      </c>
      <c r="X1" s="56">
        <f>Y1+1</f>
        <v>2</v>
      </c>
      <c r="Y1" s="31">
        <v>1</v>
      </c>
      <c r="Z1" s="9" t="s">
        <v>0</v>
      </c>
      <c r="AA1" s="47"/>
      <c r="AB1" s="48"/>
      <c r="AC1" s="48"/>
      <c r="AD1" s="48"/>
      <c r="AE1" s="48"/>
      <c r="AF1" s="49"/>
      <c r="AG1" s="74" t="s">
        <v>20</v>
      </c>
      <c r="AJ1" s="69" t="s">
        <v>83</v>
      </c>
      <c r="AK1" s="68"/>
      <c r="AL1" s="68"/>
      <c r="AM1" s="68"/>
      <c r="AN1" s="68"/>
    </row>
    <row r="2" spans="1:67" ht="26.2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 t="s">
        <v>57</v>
      </c>
      <c r="V2" s="33" t="s">
        <v>60</v>
      </c>
      <c r="W2" s="33" t="s">
        <v>59</v>
      </c>
      <c r="X2" s="33" t="s">
        <v>57</v>
      </c>
      <c r="Y2" s="33" t="s">
        <v>58</v>
      </c>
      <c r="Z2" s="10" t="s">
        <v>1</v>
      </c>
      <c r="AA2" s="51" t="s">
        <v>5</v>
      </c>
      <c r="AB2" s="4"/>
      <c r="AF2" s="6"/>
      <c r="AG2" s="74"/>
      <c r="AJ2" s="69" t="s">
        <v>81</v>
      </c>
      <c r="AK2" s="68"/>
      <c r="AL2" s="68"/>
      <c r="AM2" s="68"/>
      <c r="AN2" s="68"/>
    </row>
    <row r="3" spans="1:67" ht="26.2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 t="s">
        <v>71</v>
      </c>
      <c r="V3" s="33" t="s">
        <v>70</v>
      </c>
      <c r="W3" s="33" t="s">
        <v>69</v>
      </c>
      <c r="X3" s="33" t="s">
        <v>66</v>
      </c>
      <c r="Y3" s="33" t="s">
        <v>61</v>
      </c>
      <c r="Z3" s="10" t="s">
        <v>2</v>
      </c>
      <c r="AA3" s="52" t="s">
        <v>26</v>
      </c>
      <c r="AB3" s="75">
        <v>9999</v>
      </c>
      <c r="AC3" s="76"/>
      <c r="AD3" s="76"/>
      <c r="AE3" s="76"/>
      <c r="AF3" s="77"/>
      <c r="AG3" s="74"/>
      <c r="AJ3" s="69" t="s">
        <v>84</v>
      </c>
      <c r="AK3" s="68"/>
      <c r="AL3" s="68"/>
      <c r="AM3" s="68"/>
      <c r="AN3" s="68"/>
    </row>
    <row r="4" spans="1:67" ht="22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 t="s">
        <v>91</v>
      </c>
      <c r="V4" s="34"/>
      <c r="W4" s="34" t="s">
        <v>90</v>
      </c>
      <c r="X4" s="34"/>
      <c r="Y4" s="34"/>
      <c r="Z4" s="11" t="s">
        <v>3</v>
      </c>
      <c r="AA4" s="13" t="s">
        <v>6</v>
      </c>
      <c r="AB4" s="78" t="s">
        <v>88</v>
      </c>
      <c r="AC4" s="78"/>
      <c r="AD4" s="78"/>
      <c r="AE4" s="78"/>
      <c r="AF4" s="79"/>
      <c r="AG4" s="74"/>
      <c r="AJ4" s="69"/>
      <c r="AK4" s="69" t="s">
        <v>82</v>
      </c>
      <c r="AL4" s="68"/>
      <c r="AM4" s="68"/>
      <c r="AN4" s="68"/>
    </row>
    <row r="5" spans="1:67" ht="22.5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4" t="s">
        <v>22</v>
      </c>
      <c r="AA5" s="35" t="s">
        <v>7</v>
      </c>
      <c r="AB5" s="78" t="s">
        <v>97</v>
      </c>
      <c r="AC5" s="78"/>
      <c r="AD5" s="78"/>
      <c r="AE5" s="78"/>
      <c r="AF5" s="79"/>
      <c r="AG5" s="8"/>
      <c r="AJ5" s="69"/>
      <c r="AK5" s="69" t="s">
        <v>105</v>
      </c>
      <c r="AL5" s="68"/>
      <c r="AM5" s="68"/>
      <c r="AN5" s="68"/>
    </row>
    <row r="6" spans="1:67" ht="22.5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6" t="s">
        <v>23</v>
      </c>
      <c r="AA6" s="80" t="s">
        <v>104</v>
      </c>
      <c r="AB6" s="81"/>
      <c r="AC6" s="86" t="s">
        <v>19</v>
      </c>
      <c r="AD6" s="87" t="s">
        <v>89</v>
      </c>
      <c r="AE6" s="88"/>
      <c r="AF6" s="93" t="s">
        <v>8</v>
      </c>
      <c r="AG6" s="94" t="s">
        <v>21</v>
      </c>
      <c r="AJ6" s="69"/>
      <c r="AK6" s="69" t="s">
        <v>85</v>
      </c>
      <c r="AL6" s="68"/>
      <c r="AM6" s="68"/>
      <c r="AN6" s="68"/>
    </row>
    <row r="7" spans="1:67" ht="22.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6" t="s">
        <v>24</v>
      </c>
      <c r="AA7" s="82"/>
      <c r="AB7" s="83"/>
      <c r="AC7" s="86"/>
      <c r="AD7" s="89"/>
      <c r="AE7" s="90"/>
      <c r="AF7" s="93"/>
      <c r="AG7" s="94"/>
      <c r="AJ7" s="69"/>
      <c r="AK7" s="69" t="s">
        <v>86</v>
      </c>
      <c r="AL7" s="68"/>
      <c r="AM7" s="68"/>
      <c r="AN7" s="68"/>
      <c r="BI7" s="58" t="s">
        <v>77</v>
      </c>
      <c r="BJ7" s="58"/>
      <c r="BK7" s="58" t="s">
        <v>78</v>
      </c>
      <c r="BL7" s="58"/>
      <c r="BM7" s="58" t="s">
        <v>79</v>
      </c>
      <c r="BN7" s="58"/>
      <c r="BO7" s="58" t="s">
        <v>80</v>
      </c>
    </row>
    <row r="8" spans="1:67" ht="22.5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6" t="s">
        <v>25</v>
      </c>
      <c r="AA8" s="82"/>
      <c r="AB8" s="83"/>
      <c r="AC8" s="86"/>
      <c r="AD8" s="89"/>
      <c r="AE8" s="90"/>
      <c r="AF8" s="93"/>
      <c r="AG8" s="94"/>
      <c r="AJ8" s="69"/>
      <c r="AK8" s="69" t="s">
        <v>99</v>
      </c>
      <c r="AL8" s="68"/>
      <c r="AM8" s="68"/>
      <c r="AN8" s="68"/>
      <c r="BI8" s="58"/>
      <c r="BJ8" s="58"/>
      <c r="BK8" s="58"/>
      <c r="BL8" s="58"/>
      <c r="BM8" s="58"/>
      <c r="BN8" s="58"/>
      <c r="BO8" s="58">
        <v>1</v>
      </c>
    </row>
    <row r="9" spans="1:67" ht="24" customHeight="1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 t="s">
        <v>96</v>
      </c>
      <c r="V9" s="71" t="s">
        <v>95</v>
      </c>
      <c r="W9" s="71" t="s">
        <v>94</v>
      </c>
      <c r="X9" s="71" t="s">
        <v>93</v>
      </c>
      <c r="Y9" s="71" t="s">
        <v>92</v>
      </c>
      <c r="Z9" s="95" t="s">
        <v>27</v>
      </c>
      <c r="AA9" s="82"/>
      <c r="AB9" s="83"/>
      <c r="AC9" s="86"/>
      <c r="AD9" s="89"/>
      <c r="AE9" s="90"/>
      <c r="AF9" s="93"/>
      <c r="AG9" s="94"/>
      <c r="AJ9" s="69"/>
      <c r="AK9" s="69" t="s">
        <v>98</v>
      </c>
      <c r="AL9" s="68"/>
      <c r="AM9" s="68"/>
      <c r="AN9" s="68"/>
      <c r="BI9" s="58" t="s">
        <v>57</v>
      </c>
      <c r="BJ9" s="58"/>
      <c r="BK9" s="58" t="s">
        <v>61</v>
      </c>
      <c r="BL9" s="58"/>
      <c r="BM9" s="58" t="s">
        <v>76</v>
      </c>
      <c r="BN9" s="58"/>
      <c r="BO9" s="58">
        <v>101</v>
      </c>
    </row>
    <row r="10" spans="1:67" ht="24" customHeight="1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96"/>
      <c r="AA10" s="82"/>
      <c r="AB10" s="83"/>
      <c r="AC10" s="53"/>
      <c r="AD10" s="89"/>
      <c r="AE10" s="90"/>
      <c r="AF10" s="54"/>
      <c r="AG10" s="94"/>
      <c r="AJ10" s="69"/>
      <c r="AK10" s="69" t="s">
        <v>87</v>
      </c>
      <c r="AL10" s="68"/>
      <c r="AM10" s="68"/>
      <c r="AN10" s="68"/>
      <c r="BI10" s="58" t="s">
        <v>58</v>
      </c>
      <c r="BJ10" s="58"/>
      <c r="BK10" s="58" t="s">
        <v>62</v>
      </c>
      <c r="BL10" s="58"/>
      <c r="BM10" s="58" t="s">
        <v>75</v>
      </c>
      <c r="BN10" s="58"/>
      <c r="BO10" s="58">
        <v>201</v>
      </c>
    </row>
    <row r="11" spans="1:67" ht="24" customHeight="1" x14ac:dyDescent="0.2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96"/>
      <c r="AA11" s="82"/>
      <c r="AB11" s="83"/>
      <c r="AC11" s="53"/>
      <c r="AD11" s="89"/>
      <c r="AE11" s="90"/>
      <c r="AF11" s="54"/>
      <c r="AG11" s="94"/>
      <c r="AJ11" s="69" t="s">
        <v>100</v>
      </c>
      <c r="AK11" s="68"/>
      <c r="AL11" s="68"/>
      <c r="AM11" s="68"/>
      <c r="AN11" s="68"/>
      <c r="BI11" s="58" t="s">
        <v>59</v>
      </c>
      <c r="BJ11" s="58"/>
      <c r="BK11" s="58" t="s">
        <v>63</v>
      </c>
      <c r="BL11" s="58"/>
      <c r="BM11" s="58" t="s">
        <v>74</v>
      </c>
      <c r="BN11" s="58"/>
      <c r="BO11" s="58">
        <v>301</v>
      </c>
    </row>
    <row r="12" spans="1:67" ht="24" customHeight="1" x14ac:dyDescent="0.2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96"/>
      <c r="AA12" s="82"/>
      <c r="AB12" s="83"/>
      <c r="AC12" s="53"/>
      <c r="AD12" s="89"/>
      <c r="AE12" s="90"/>
      <c r="AF12" s="54"/>
      <c r="AG12" s="94"/>
      <c r="AJ12" s="69" t="s">
        <v>106</v>
      </c>
      <c r="AK12" s="68"/>
      <c r="AL12" s="68"/>
      <c r="AM12" s="68"/>
      <c r="AN12" s="68"/>
      <c r="BI12" s="58" t="s">
        <v>60</v>
      </c>
      <c r="BJ12" s="58"/>
      <c r="BK12" s="58" t="s">
        <v>64</v>
      </c>
      <c r="BL12" s="58"/>
      <c r="BM12" s="58"/>
      <c r="BN12" s="58"/>
      <c r="BO12" s="58"/>
    </row>
    <row r="13" spans="1:67" ht="24" customHeight="1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97"/>
      <c r="AA13" s="82"/>
      <c r="AB13" s="83"/>
      <c r="AC13" s="53"/>
      <c r="AD13" s="89"/>
      <c r="AE13" s="90"/>
      <c r="AF13" s="54"/>
      <c r="AG13" s="94"/>
      <c r="AJ13" s="69" t="s">
        <v>101</v>
      </c>
      <c r="AK13" s="68"/>
      <c r="AL13" s="68"/>
      <c r="AM13" s="68"/>
      <c r="AN13" s="68"/>
      <c r="BI13" s="58"/>
      <c r="BJ13" s="58"/>
      <c r="BK13" s="58" t="s">
        <v>65</v>
      </c>
      <c r="BL13" s="58"/>
      <c r="BM13" s="58"/>
      <c r="BN13" s="58"/>
      <c r="BO13" s="58"/>
    </row>
    <row r="14" spans="1:67" ht="24" customHeight="1" x14ac:dyDescent="0.2">
      <c r="A14" s="56">
        <f t="shared" ref="A14:W14" si="1">B14+1</f>
        <v>50</v>
      </c>
      <c r="B14" s="56">
        <f t="shared" si="1"/>
        <v>49</v>
      </c>
      <c r="C14" s="56">
        <f t="shared" si="1"/>
        <v>48</v>
      </c>
      <c r="D14" s="56">
        <f t="shared" si="1"/>
        <v>47</v>
      </c>
      <c r="E14" s="56">
        <f t="shared" si="1"/>
        <v>46</v>
      </c>
      <c r="F14" s="56">
        <f t="shared" si="1"/>
        <v>45</v>
      </c>
      <c r="G14" s="56">
        <f t="shared" si="1"/>
        <v>44</v>
      </c>
      <c r="H14" s="56">
        <f t="shared" si="1"/>
        <v>43</v>
      </c>
      <c r="I14" s="56">
        <f t="shared" si="1"/>
        <v>42</v>
      </c>
      <c r="J14" s="56">
        <f t="shared" si="1"/>
        <v>41</v>
      </c>
      <c r="K14" s="56">
        <f t="shared" si="1"/>
        <v>40</v>
      </c>
      <c r="L14" s="56">
        <f t="shared" si="1"/>
        <v>39</v>
      </c>
      <c r="M14" s="56">
        <f t="shared" si="1"/>
        <v>38</v>
      </c>
      <c r="N14" s="56">
        <f t="shared" si="1"/>
        <v>37</v>
      </c>
      <c r="O14" s="56">
        <f t="shared" si="1"/>
        <v>36</v>
      </c>
      <c r="P14" s="56">
        <f t="shared" si="1"/>
        <v>35</v>
      </c>
      <c r="Q14" s="56">
        <f t="shared" si="1"/>
        <v>34</v>
      </c>
      <c r="R14" s="56">
        <f t="shared" si="1"/>
        <v>33</v>
      </c>
      <c r="S14" s="56">
        <f t="shared" si="1"/>
        <v>32</v>
      </c>
      <c r="T14" s="56">
        <f t="shared" si="1"/>
        <v>31</v>
      </c>
      <c r="U14" s="56">
        <f t="shared" si="1"/>
        <v>30</v>
      </c>
      <c r="V14" s="56">
        <f t="shared" si="1"/>
        <v>29</v>
      </c>
      <c r="W14" s="56">
        <f t="shared" si="1"/>
        <v>28</v>
      </c>
      <c r="X14" s="56">
        <f>Y14+1</f>
        <v>27</v>
      </c>
      <c r="Y14" s="57">
        <f>Y1+25</f>
        <v>26</v>
      </c>
      <c r="Z14" s="12" t="s">
        <v>0</v>
      </c>
      <c r="AA14" s="82"/>
      <c r="AB14" s="83"/>
      <c r="AC14" s="53"/>
      <c r="AD14" s="89"/>
      <c r="AE14" s="90"/>
      <c r="AF14" s="54"/>
      <c r="AG14" s="94"/>
      <c r="BI14" s="58"/>
      <c r="BJ14" s="58"/>
      <c r="BK14" s="58" t="s">
        <v>66</v>
      </c>
      <c r="BL14" s="58"/>
      <c r="BM14" s="58"/>
      <c r="BN14" s="58"/>
      <c r="BO14" s="58"/>
    </row>
    <row r="15" spans="1:67" ht="26.2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10" t="s">
        <v>1</v>
      </c>
      <c r="AA15" s="82"/>
      <c r="AB15" s="83"/>
      <c r="AC15" s="53"/>
      <c r="AD15" s="89"/>
      <c r="AE15" s="90"/>
      <c r="AF15" s="54"/>
      <c r="AG15" s="94"/>
      <c r="BI15" s="58"/>
      <c r="BJ15" s="58"/>
      <c r="BK15" s="58" t="s">
        <v>67</v>
      </c>
      <c r="BL15" s="58"/>
      <c r="BM15" s="58"/>
      <c r="BN15" s="58"/>
      <c r="BO15" s="58"/>
    </row>
    <row r="16" spans="1:67" ht="26.25" customHeight="1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10" t="s">
        <v>2</v>
      </c>
      <c r="AA16" s="84"/>
      <c r="AB16" s="85"/>
      <c r="AD16" s="91"/>
      <c r="AE16" s="92"/>
      <c r="AF16" s="6"/>
      <c r="AG16" s="94"/>
      <c r="BI16" s="58"/>
      <c r="BJ16" s="58"/>
      <c r="BK16" s="58" t="s">
        <v>68</v>
      </c>
      <c r="BL16" s="58"/>
      <c r="BM16" s="58"/>
      <c r="BN16" s="58"/>
      <c r="BO16" s="58"/>
    </row>
    <row r="17" spans="1:67" ht="22.5" customHeight="1" x14ac:dyDescent="0.1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11" t="s">
        <v>3</v>
      </c>
      <c r="AA17" s="98" t="s">
        <v>9</v>
      </c>
      <c r="AB17" s="99"/>
      <c r="AC17" s="99"/>
      <c r="AD17" s="99"/>
      <c r="AE17" s="99"/>
      <c r="AF17" s="100"/>
      <c r="AG17" s="3"/>
      <c r="BI17" s="58"/>
      <c r="BJ17" s="58"/>
      <c r="BK17" s="58" t="s">
        <v>69</v>
      </c>
      <c r="BL17" s="58"/>
      <c r="BM17" s="58"/>
      <c r="BN17" s="58"/>
      <c r="BO17" s="58"/>
    </row>
    <row r="18" spans="1:67" ht="22.5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4" t="s">
        <v>22</v>
      </c>
      <c r="AA18" s="101">
        <v>100</v>
      </c>
      <c r="AB18" s="102"/>
      <c r="AC18" s="102"/>
      <c r="AD18" s="102"/>
      <c r="AE18" s="103"/>
      <c r="AF18" s="6" t="s">
        <v>10</v>
      </c>
      <c r="BI18" s="58"/>
      <c r="BJ18" s="58"/>
      <c r="BK18" s="58" t="s">
        <v>70</v>
      </c>
      <c r="BL18" s="58"/>
      <c r="BM18" s="58"/>
      <c r="BN18" s="58"/>
      <c r="BO18" s="58"/>
    </row>
    <row r="19" spans="1:67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6" t="s">
        <v>23</v>
      </c>
      <c r="AA19" s="98" t="s">
        <v>11</v>
      </c>
      <c r="AB19" s="99"/>
      <c r="AC19" s="99"/>
      <c r="AD19" s="99"/>
      <c r="AE19" s="99"/>
      <c r="AF19" s="100"/>
      <c r="BI19" s="58"/>
      <c r="BJ19" s="58"/>
      <c r="BK19" s="58" t="s">
        <v>71</v>
      </c>
      <c r="BL19" s="58"/>
      <c r="BM19" s="58"/>
      <c r="BN19" s="58"/>
      <c r="BO19" s="58"/>
    </row>
    <row r="20" spans="1:67" ht="22.5" customHeight="1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6" t="s">
        <v>24</v>
      </c>
      <c r="AA20" s="104">
        <f>IF(AA18="","",IF(AA18&gt;=20,AA18*270,AA18*300))</f>
        <v>27000</v>
      </c>
      <c r="AB20" s="105"/>
      <c r="AC20" s="105"/>
      <c r="AD20" s="105"/>
      <c r="AE20" s="106"/>
      <c r="AF20" s="6" t="s">
        <v>12</v>
      </c>
      <c r="BI20" s="58"/>
      <c r="BJ20" s="58"/>
      <c r="BK20" s="58" t="s">
        <v>72</v>
      </c>
      <c r="BL20" s="58"/>
      <c r="BM20" s="58"/>
      <c r="BN20" s="58"/>
      <c r="BO20" s="58"/>
    </row>
    <row r="21" spans="1:67" ht="22.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6" t="s">
        <v>25</v>
      </c>
      <c r="AA21" s="107" t="s">
        <v>13</v>
      </c>
      <c r="AB21" s="108"/>
      <c r="AC21" s="108"/>
      <c r="AD21" s="108"/>
      <c r="AE21" s="108"/>
      <c r="AF21" s="109"/>
      <c r="BI21" s="58"/>
      <c r="BJ21" s="58"/>
      <c r="BK21" s="58" t="s">
        <v>73</v>
      </c>
      <c r="BL21" s="58"/>
      <c r="BM21" s="58"/>
      <c r="BN21" s="58"/>
      <c r="BO21" s="58"/>
    </row>
    <row r="22" spans="1:67" ht="24" customHeight="1" x14ac:dyDescent="0.2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96" t="s">
        <v>27</v>
      </c>
      <c r="AA22" s="121" t="s">
        <v>14</v>
      </c>
      <c r="AB22" s="122"/>
      <c r="AC22" s="110"/>
      <c r="AD22" s="111"/>
      <c r="AE22" s="112"/>
      <c r="AF22" s="6" t="s">
        <v>10</v>
      </c>
    </row>
    <row r="23" spans="1:67" ht="24" customHeight="1" x14ac:dyDescent="0.2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96"/>
      <c r="AA23" s="113" t="s">
        <v>15</v>
      </c>
      <c r="AB23" s="114"/>
      <c r="AC23" s="110"/>
      <c r="AD23" s="111"/>
      <c r="AE23" s="112"/>
      <c r="AF23" s="6" t="s">
        <v>10</v>
      </c>
    </row>
    <row r="24" spans="1:67" ht="24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96"/>
      <c r="AA24" s="115" t="s">
        <v>16</v>
      </c>
      <c r="AB24" s="114"/>
      <c r="AC24" s="110"/>
      <c r="AD24" s="111"/>
      <c r="AE24" s="112"/>
      <c r="AF24" s="6" t="s">
        <v>10</v>
      </c>
    </row>
    <row r="25" spans="1:67" ht="24" customHeight="1" thickBot="1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96"/>
      <c r="AA25" s="116" t="s">
        <v>17</v>
      </c>
      <c r="AB25" s="117"/>
      <c r="AC25" s="118"/>
      <c r="AD25" s="119"/>
      <c r="AE25" s="120"/>
      <c r="AF25" s="6" t="s">
        <v>10</v>
      </c>
    </row>
    <row r="26" spans="1:67" ht="24" customHeight="1" thickTop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97"/>
      <c r="AA26" s="123" t="s">
        <v>18</v>
      </c>
      <c r="AB26" s="124"/>
      <c r="AC26" s="125"/>
      <c r="AD26" s="126"/>
      <c r="AE26" s="127"/>
      <c r="AF26" s="7" t="s">
        <v>10</v>
      </c>
    </row>
    <row r="27" spans="1:67" ht="24" hidden="1" customHeight="1" x14ac:dyDescent="0.2">
      <c r="A27" s="56">
        <f t="shared" ref="A27:W27" si="2">B27+1</f>
        <v>75</v>
      </c>
      <c r="B27" s="56">
        <f t="shared" si="2"/>
        <v>74</v>
      </c>
      <c r="C27" s="56">
        <f t="shared" si="2"/>
        <v>73</v>
      </c>
      <c r="D27" s="56">
        <f t="shared" si="2"/>
        <v>72</v>
      </c>
      <c r="E27" s="56">
        <f t="shared" si="2"/>
        <v>71</v>
      </c>
      <c r="F27" s="56">
        <f t="shared" si="2"/>
        <v>70</v>
      </c>
      <c r="G27" s="56">
        <f t="shared" si="2"/>
        <v>69</v>
      </c>
      <c r="H27" s="56">
        <f t="shared" si="2"/>
        <v>68</v>
      </c>
      <c r="I27" s="56">
        <f t="shared" si="2"/>
        <v>67</v>
      </c>
      <c r="J27" s="56">
        <f t="shared" si="2"/>
        <v>66</v>
      </c>
      <c r="K27" s="56">
        <f t="shared" si="2"/>
        <v>65</v>
      </c>
      <c r="L27" s="56">
        <f t="shared" si="2"/>
        <v>64</v>
      </c>
      <c r="M27" s="56">
        <f t="shared" si="2"/>
        <v>63</v>
      </c>
      <c r="N27" s="56">
        <f t="shared" si="2"/>
        <v>62</v>
      </c>
      <c r="O27" s="56">
        <f t="shared" si="2"/>
        <v>61</v>
      </c>
      <c r="P27" s="56">
        <f t="shared" si="2"/>
        <v>60</v>
      </c>
      <c r="Q27" s="56">
        <f t="shared" si="2"/>
        <v>59</v>
      </c>
      <c r="R27" s="56">
        <f t="shared" si="2"/>
        <v>58</v>
      </c>
      <c r="S27" s="56">
        <f t="shared" si="2"/>
        <v>57</v>
      </c>
      <c r="T27" s="56">
        <f t="shared" si="2"/>
        <v>56</v>
      </c>
      <c r="U27" s="56">
        <f t="shared" si="2"/>
        <v>55</v>
      </c>
      <c r="V27" s="56">
        <f t="shared" si="2"/>
        <v>54</v>
      </c>
      <c r="W27" s="56">
        <f t="shared" si="2"/>
        <v>53</v>
      </c>
      <c r="X27" s="56">
        <f>Y27+1</f>
        <v>52</v>
      </c>
      <c r="Y27" s="56">
        <f>Y14+25</f>
        <v>51</v>
      </c>
      <c r="Z27" s="9" t="s">
        <v>0</v>
      </c>
      <c r="AA27" s="47"/>
      <c r="AB27" s="48"/>
      <c r="AC27" s="48"/>
      <c r="AD27" s="48"/>
      <c r="AE27" s="48"/>
      <c r="AF27" s="49"/>
      <c r="AG27" s="74" t="s">
        <v>20</v>
      </c>
    </row>
    <row r="28" spans="1:67" ht="25.95" hidden="1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10" t="s">
        <v>1</v>
      </c>
      <c r="AA28" s="51" t="s">
        <v>5</v>
      </c>
      <c r="AB28" s="4"/>
      <c r="AF28" s="6"/>
      <c r="AG28" s="74"/>
    </row>
    <row r="29" spans="1:67" ht="25.95" hidden="1" customHeigh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10" t="s">
        <v>2</v>
      </c>
      <c r="AA29" s="52" t="s">
        <v>26</v>
      </c>
      <c r="AB29" s="128">
        <f>AB3</f>
        <v>9999</v>
      </c>
      <c r="AC29" s="129"/>
      <c r="AD29" s="129"/>
      <c r="AE29" s="129"/>
      <c r="AF29" s="130"/>
      <c r="AG29" s="74"/>
    </row>
    <row r="30" spans="1:67" ht="22.2" hidden="1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11" t="s">
        <v>3</v>
      </c>
      <c r="AA30" s="13" t="s">
        <v>6</v>
      </c>
      <c r="AB30" s="131" t="str">
        <f>AB4</f>
        <v>100-1000</v>
      </c>
      <c r="AC30" s="131"/>
      <c r="AD30" s="131"/>
      <c r="AE30" s="131"/>
      <c r="AF30" s="132"/>
      <c r="AG30" s="74"/>
    </row>
    <row r="31" spans="1:67" ht="22.2" hidden="1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4" t="s">
        <v>22</v>
      </c>
      <c r="AA31" s="35" t="s">
        <v>7</v>
      </c>
      <c r="AB31" s="131" t="str">
        <f>AB5</f>
        <v>090-999-9999</v>
      </c>
      <c r="AC31" s="131"/>
      <c r="AD31" s="131"/>
      <c r="AE31" s="131"/>
      <c r="AF31" s="132"/>
      <c r="AG31" s="8"/>
    </row>
    <row r="32" spans="1:67" ht="22.2" hidden="1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6" t="s">
        <v>23</v>
      </c>
      <c r="AA32" s="133" t="str">
        <f>AA6</f>
        <v>鈴木　一郎</v>
      </c>
      <c r="AB32" s="134"/>
      <c r="AC32" s="86" t="s">
        <v>19</v>
      </c>
      <c r="AD32" s="139" t="str">
        <f>AD6</f>
        <v>和歌山市西汀丁６１―100</v>
      </c>
      <c r="AE32" s="140"/>
      <c r="AF32" s="93" t="s">
        <v>8</v>
      </c>
      <c r="AG32" s="94" t="s">
        <v>21</v>
      </c>
    </row>
    <row r="33" spans="1:33" ht="22.2" hidden="1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6" t="s">
        <v>24</v>
      </c>
      <c r="AA33" s="135"/>
      <c r="AB33" s="136"/>
      <c r="AC33" s="86"/>
      <c r="AD33" s="141"/>
      <c r="AE33" s="142"/>
      <c r="AF33" s="93"/>
      <c r="AG33" s="94"/>
    </row>
    <row r="34" spans="1:33" ht="22.2" hidden="1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6" t="s">
        <v>25</v>
      </c>
      <c r="AA34" s="135"/>
      <c r="AB34" s="136"/>
      <c r="AC34" s="86"/>
      <c r="AD34" s="141"/>
      <c r="AE34" s="142"/>
      <c r="AF34" s="93"/>
      <c r="AG34" s="94"/>
    </row>
    <row r="35" spans="1:33" ht="24" hidden="1" customHeight="1" x14ac:dyDescent="0.2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95" t="s">
        <v>27</v>
      </c>
      <c r="AA35" s="135"/>
      <c r="AB35" s="136"/>
      <c r="AC35" s="86"/>
      <c r="AD35" s="141"/>
      <c r="AE35" s="142"/>
      <c r="AF35" s="93"/>
      <c r="AG35" s="94"/>
    </row>
    <row r="36" spans="1:33" ht="24" hidden="1" customHeigh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96"/>
      <c r="AA36" s="135"/>
      <c r="AB36" s="136"/>
      <c r="AC36" s="53"/>
      <c r="AD36" s="141"/>
      <c r="AE36" s="142"/>
      <c r="AF36" s="54"/>
      <c r="AG36" s="94"/>
    </row>
    <row r="37" spans="1:33" ht="24" hidden="1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96"/>
      <c r="AA37" s="135"/>
      <c r="AB37" s="136"/>
      <c r="AC37" s="53"/>
      <c r="AD37" s="141"/>
      <c r="AE37" s="142"/>
      <c r="AF37" s="54"/>
      <c r="AG37" s="94"/>
    </row>
    <row r="38" spans="1:33" ht="24" hidden="1" customHeigh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96"/>
      <c r="AA38" s="135"/>
      <c r="AB38" s="136"/>
      <c r="AC38" s="53"/>
      <c r="AD38" s="141"/>
      <c r="AE38" s="142"/>
      <c r="AF38" s="54"/>
      <c r="AG38" s="94"/>
    </row>
    <row r="39" spans="1:33" ht="24" hidden="1" customHeight="1" x14ac:dyDescent="0.2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97"/>
      <c r="AA39" s="135"/>
      <c r="AB39" s="136"/>
      <c r="AC39" s="53"/>
      <c r="AD39" s="141"/>
      <c r="AE39" s="142"/>
      <c r="AF39" s="54"/>
      <c r="AG39" s="94"/>
    </row>
    <row r="40" spans="1:33" ht="24" hidden="1" customHeight="1" x14ac:dyDescent="0.2">
      <c r="A40" s="56">
        <f t="shared" ref="A40:W40" si="3">B40+1</f>
        <v>100</v>
      </c>
      <c r="B40" s="56">
        <f t="shared" si="3"/>
        <v>99</v>
      </c>
      <c r="C40" s="56">
        <f t="shared" si="3"/>
        <v>98</v>
      </c>
      <c r="D40" s="56">
        <f t="shared" si="3"/>
        <v>97</v>
      </c>
      <c r="E40" s="56">
        <f t="shared" si="3"/>
        <v>96</v>
      </c>
      <c r="F40" s="56">
        <f t="shared" si="3"/>
        <v>95</v>
      </c>
      <c r="G40" s="56">
        <f t="shared" si="3"/>
        <v>94</v>
      </c>
      <c r="H40" s="56">
        <f t="shared" si="3"/>
        <v>93</v>
      </c>
      <c r="I40" s="56">
        <f t="shared" si="3"/>
        <v>92</v>
      </c>
      <c r="J40" s="56">
        <f t="shared" si="3"/>
        <v>91</v>
      </c>
      <c r="K40" s="56">
        <f t="shared" si="3"/>
        <v>90</v>
      </c>
      <c r="L40" s="56">
        <f t="shared" si="3"/>
        <v>89</v>
      </c>
      <c r="M40" s="56">
        <f t="shared" si="3"/>
        <v>88</v>
      </c>
      <c r="N40" s="56">
        <f t="shared" si="3"/>
        <v>87</v>
      </c>
      <c r="O40" s="56">
        <f t="shared" si="3"/>
        <v>86</v>
      </c>
      <c r="P40" s="56">
        <f t="shared" si="3"/>
        <v>85</v>
      </c>
      <c r="Q40" s="56">
        <f t="shared" si="3"/>
        <v>84</v>
      </c>
      <c r="R40" s="56">
        <f t="shared" si="3"/>
        <v>83</v>
      </c>
      <c r="S40" s="56">
        <f t="shared" si="3"/>
        <v>82</v>
      </c>
      <c r="T40" s="56">
        <f t="shared" si="3"/>
        <v>81</v>
      </c>
      <c r="U40" s="56">
        <f t="shared" si="3"/>
        <v>80</v>
      </c>
      <c r="V40" s="56">
        <f t="shared" si="3"/>
        <v>79</v>
      </c>
      <c r="W40" s="56">
        <f t="shared" si="3"/>
        <v>78</v>
      </c>
      <c r="X40" s="56">
        <f>Y40+1</f>
        <v>77</v>
      </c>
      <c r="Y40" s="57">
        <f>Y27+25</f>
        <v>76</v>
      </c>
      <c r="Z40" s="12" t="s">
        <v>0</v>
      </c>
      <c r="AA40" s="135"/>
      <c r="AB40" s="136"/>
      <c r="AC40" s="53"/>
      <c r="AD40" s="141"/>
      <c r="AE40" s="142"/>
      <c r="AF40" s="54"/>
      <c r="AG40" s="94"/>
    </row>
    <row r="41" spans="1:33" ht="25.95" hidden="1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10" t="s">
        <v>1</v>
      </c>
      <c r="AA41" s="135"/>
      <c r="AB41" s="136"/>
      <c r="AC41" s="53"/>
      <c r="AD41" s="141"/>
      <c r="AE41" s="142"/>
      <c r="AF41" s="54"/>
      <c r="AG41" s="94"/>
    </row>
    <row r="42" spans="1:33" ht="25.95" hidden="1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10" t="s">
        <v>2</v>
      </c>
      <c r="AA42" s="137"/>
      <c r="AB42" s="138"/>
      <c r="AD42" s="143"/>
      <c r="AE42" s="144"/>
      <c r="AF42" s="6"/>
      <c r="AG42" s="94"/>
    </row>
    <row r="43" spans="1:33" ht="22.2" hidden="1" customHeight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11" t="s">
        <v>3</v>
      </c>
      <c r="AA43" s="98"/>
      <c r="AB43" s="99"/>
      <c r="AC43" s="99"/>
      <c r="AD43" s="99"/>
      <c r="AE43" s="99"/>
      <c r="AF43" s="100"/>
      <c r="AG43" s="3"/>
    </row>
    <row r="44" spans="1:33" ht="22.2" hidden="1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4" t="s">
        <v>22</v>
      </c>
      <c r="AA44" s="145"/>
      <c r="AB44" s="146"/>
      <c r="AC44" s="146"/>
      <c r="AD44" s="146"/>
      <c r="AE44" s="146"/>
      <c r="AF44" s="6"/>
    </row>
    <row r="45" spans="1:33" ht="22.2" hidden="1" customHeight="1" x14ac:dyDescent="0.1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6" t="s">
        <v>23</v>
      </c>
      <c r="AA45" s="98"/>
      <c r="AB45" s="99"/>
      <c r="AC45" s="99"/>
      <c r="AD45" s="99"/>
      <c r="AE45" s="99"/>
      <c r="AF45" s="100"/>
    </row>
    <row r="46" spans="1:33" ht="22.2" hidden="1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6" t="s">
        <v>24</v>
      </c>
      <c r="AA46" s="147"/>
      <c r="AB46" s="148"/>
      <c r="AC46" s="148"/>
      <c r="AD46" s="148"/>
      <c r="AE46" s="148"/>
      <c r="AF46" s="6"/>
    </row>
    <row r="47" spans="1:33" ht="22.2" hidden="1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6" t="s">
        <v>25</v>
      </c>
      <c r="AA47" s="149"/>
      <c r="AB47" s="150"/>
      <c r="AC47" s="150"/>
      <c r="AD47" s="150"/>
      <c r="AE47" s="150"/>
      <c r="AF47" s="151"/>
    </row>
    <row r="48" spans="1:33" ht="24" hidden="1" customHeight="1" x14ac:dyDescent="0.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96" t="s">
        <v>27</v>
      </c>
      <c r="AA48" s="121"/>
      <c r="AB48" s="155"/>
      <c r="AC48" s="153"/>
      <c r="AD48" s="153"/>
      <c r="AE48" s="153"/>
      <c r="AF48" s="6"/>
    </row>
    <row r="49" spans="1:32" ht="24" hidden="1" customHeight="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96"/>
      <c r="AA49" s="113"/>
      <c r="AB49" s="154"/>
      <c r="AC49" s="153"/>
      <c r="AD49" s="153"/>
      <c r="AE49" s="153"/>
      <c r="AF49" s="6"/>
    </row>
    <row r="50" spans="1:32" ht="24" hidden="1" customHeigh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96"/>
      <c r="AA50" s="115"/>
      <c r="AB50" s="154"/>
      <c r="AC50" s="153"/>
      <c r="AD50" s="153"/>
      <c r="AE50" s="153"/>
      <c r="AF50" s="6"/>
    </row>
    <row r="51" spans="1:32" ht="24" hidden="1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96"/>
      <c r="AA51" s="115"/>
      <c r="AB51" s="154"/>
      <c r="AC51" s="153"/>
      <c r="AD51" s="153"/>
      <c r="AE51" s="153"/>
      <c r="AF51" s="6"/>
    </row>
    <row r="52" spans="1:32" ht="24" hidden="1" customHeight="1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97"/>
      <c r="AA52" s="156"/>
      <c r="AB52" s="157"/>
      <c r="AC52" s="152"/>
      <c r="AD52" s="152"/>
      <c r="AE52" s="152"/>
      <c r="AF52" s="7"/>
    </row>
  </sheetData>
  <sheetProtection algorithmName="SHA-512" hashValue="8Wpypd8CGrRtUV7FxAt3hjm7lLOE54cSMQ21sO4hxdlqtWFEl5uOIfIrLBwpJu2vipleaw951oE4p12rfJHWQg==" saltValue="r8fNE7s9aJ23yvfqVfX2ZQ==" spinCount="100000" sheet="1" objects="1" scenarios="1"/>
  <mergeCells count="152">
    <mergeCell ref="AA49:AB49"/>
    <mergeCell ref="AC49:AE49"/>
    <mergeCell ref="AA50:AB50"/>
    <mergeCell ref="AC50:AE50"/>
    <mergeCell ref="AA51:AB51"/>
    <mergeCell ref="AC51:AE51"/>
    <mergeCell ref="V48:V52"/>
    <mergeCell ref="W48:W52"/>
    <mergeCell ref="X48:X52"/>
    <mergeCell ref="Y48:Y52"/>
    <mergeCell ref="Z48:Z52"/>
    <mergeCell ref="AA48:AB48"/>
    <mergeCell ref="AA52:AB52"/>
    <mergeCell ref="AA47:AF47"/>
    <mergeCell ref="A48:A52"/>
    <mergeCell ref="B48:B52"/>
    <mergeCell ref="C48:C52"/>
    <mergeCell ref="D48:D52"/>
    <mergeCell ref="E48:E52"/>
    <mergeCell ref="F48:F52"/>
    <mergeCell ref="G48:G52"/>
    <mergeCell ref="H48:H52"/>
    <mergeCell ref="I48:I52"/>
    <mergeCell ref="P48:P52"/>
    <mergeCell ref="Q48:Q52"/>
    <mergeCell ref="R48:R52"/>
    <mergeCell ref="S48:S52"/>
    <mergeCell ref="T48:T52"/>
    <mergeCell ref="U48:U52"/>
    <mergeCell ref="J48:J52"/>
    <mergeCell ref="K48:K52"/>
    <mergeCell ref="L48:L52"/>
    <mergeCell ref="M48:M52"/>
    <mergeCell ref="N48:N52"/>
    <mergeCell ref="O48:O52"/>
    <mergeCell ref="AC52:AE52"/>
    <mergeCell ref="AC48:AE48"/>
    <mergeCell ref="AA44:AE44"/>
    <mergeCell ref="AA45:AF45"/>
    <mergeCell ref="AA46:AE46"/>
    <mergeCell ref="S35:S39"/>
    <mergeCell ref="T35:T39"/>
    <mergeCell ref="U35:U39"/>
    <mergeCell ref="V35:V39"/>
    <mergeCell ref="W35:W39"/>
    <mergeCell ref="X35:X39"/>
    <mergeCell ref="G35:G39"/>
    <mergeCell ref="H35:H39"/>
    <mergeCell ref="I35:I39"/>
    <mergeCell ref="J35:J39"/>
    <mergeCell ref="K35:K39"/>
    <mergeCell ref="L35:L39"/>
    <mergeCell ref="Y35:Y39"/>
    <mergeCell ref="Z35:Z39"/>
    <mergeCell ref="AA43:AF43"/>
    <mergeCell ref="AC26:AE26"/>
    <mergeCell ref="AG27:AG30"/>
    <mergeCell ref="AB29:AF29"/>
    <mergeCell ref="AB30:AF30"/>
    <mergeCell ref="AB31:AF31"/>
    <mergeCell ref="AA32:AB42"/>
    <mergeCell ref="AC32:AC35"/>
    <mergeCell ref="AD32:AE42"/>
    <mergeCell ref="AF32:AF35"/>
    <mergeCell ref="AG32:AG42"/>
    <mergeCell ref="Y22:Y26"/>
    <mergeCell ref="Z22:Z26"/>
    <mergeCell ref="AA22:AB22"/>
    <mergeCell ref="AA26:AB26"/>
    <mergeCell ref="A35:A39"/>
    <mergeCell ref="B35:B39"/>
    <mergeCell ref="C35:C39"/>
    <mergeCell ref="D35:D39"/>
    <mergeCell ref="E35:E39"/>
    <mergeCell ref="F35:F39"/>
    <mergeCell ref="P22:P26"/>
    <mergeCell ref="Q22:Q26"/>
    <mergeCell ref="R22:R26"/>
    <mergeCell ref="S22:S26"/>
    <mergeCell ref="T22:T26"/>
    <mergeCell ref="U22:U26"/>
    <mergeCell ref="J22:J26"/>
    <mergeCell ref="K22:K26"/>
    <mergeCell ref="M35:M39"/>
    <mergeCell ref="N35:N39"/>
    <mergeCell ref="O35:O39"/>
    <mergeCell ref="P35:P39"/>
    <mergeCell ref="Q35:Q39"/>
    <mergeCell ref="R35:R39"/>
    <mergeCell ref="L22:L26"/>
    <mergeCell ref="M22:M26"/>
    <mergeCell ref="N22:N26"/>
    <mergeCell ref="O22:O26"/>
    <mergeCell ref="AA21:AF21"/>
    <mergeCell ref="A22:A26"/>
    <mergeCell ref="B22:B26"/>
    <mergeCell ref="C22:C26"/>
    <mergeCell ref="D22:D26"/>
    <mergeCell ref="E22:E26"/>
    <mergeCell ref="F22:F26"/>
    <mergeCell ref="G22:G26"/>
    <mergeCell ref="H22:H26"/>
    <mergeCell ref="I22:I26"/>
    <mergeCell ref="AC22:AE22"/>
    <mergeCell ref="AA23:AB23"/>
    <mergeCell ref="AC23:AE23"/>
    <mergeCell ref="AA24:AB24"/>
    <mergeCell ref="AC24:AE24"/>
    <mergeCell ref="AA25:AB25"/>
    <mergeCell ref="AC25:AE25"/>
    <mergeCell ref="V22:V26"/>
    <mergeCell ref="W22:W26"/>
    <mergeCell ref="X22:X26"/>
    <mergeCell ref="J9:J13"/>
    <mergeCell ref="K9:K13"/>
    <mergeCell ref="L9:L13"/>
    <mergeCell ref="Y9:Y13"/>
    <mergeCell ref="Z9:Z13"/>
    <mergeCell ref="AA17:AF17"/>
    <mergeCell ref="AA18:AE18"/>
    <mergeCell ref="AA19:AF19"/>
    <mergeCell ref="AA20:AE20"/>
    <mergeCell ref="S9:S13"/>
    <mergeCell ref="T9:T13"/>
    <mergeCell ref="U9:U13"/>
    <mergeCell ref="V9:V13"/>
    <mergeCell ref="W9:W13"/>
    <mergeCell ref="X9:X13"/>
    <mergeCell ref="A9:A13"/>
    <mergeCell ref="B9:B13"/>
    <mergeCell ref="C9:C13"/>
    <mergeCell ref="D9:D13"/>
    <mergeCell ref="E9:E13"/>
    <mergeCell ref="F9:F13"/>
    <mergeCell ref="AG1:AG4"/>
    <mergeCell ref="AB3:AF3"/>
    <mergeCell ref="AB4:AF4"/>
    <mergeCell ref="AB5:AF5"/>
    <mergeCell ref="AA6:AB16"/>
    <mergeCell ref="AC6:AC9"/>
    <mergeCell ref="AD6:AE16"/>
    <mergeCell ref="AF6:AF9"/>
    <mergeCell ref="AG6:AG16"/>
    <mergeCell ref="M9:M13"/>
    <mergeCell ref="N9:N13"/>
    <mergeCell ref="O9:O13"/>
    <mergeCell ref="P9:P13"/>
    <mergeCell ref="Q9:Q13"/>
    <mergeCell ref="R9:R13"/>
    <mergeCell ref="G9:G13"/>
    <mergeCell ref="H9:H13"/>
    <mergeCell ref="I9:I13"/>
  </mergeCells>
  <phoneticPr fontId="1"/>
  <dataValidations count="4">
    <dataValidation type="list" allowBlank="1" showInputMessage="1" showErrorMessage="1" sqref="Y1" xr:uid="{5978BE77-ECA8-4BC0-BDE2-F8CE918F60AE}">
      <formula1>$BO$8:$BO$11</formula1>
    </dataValidation>
    <dataValidation type="list" allowBlank="1" showInputMessage="1" showErrorMessage="1" sqref="A4:Y4 A43:Y43 A30:Y30 A17:Y17" xr:uid="{3C33608A-2EF6-4EF2-B881-5F7DCFE75C19}">
      <formula1>$BM$8:$BM$11</formula1>
    </dataValidation>
    <dataValidation type="list" allowBlank="1" showInputMessage="1" showErrorMessage="1" sqref="A3:Y3 A42:Y42 A29:Y29 A16:Y16" xr:uid="{0F8F7123-D64F-4632-B0CF-14F46A222CFA}">
      <formula1>$BK$8:$BK$21</formula1>
    </dataValidation>
    <dataValidation type="list" allowBlank="1" showInputMessage="1" showErrorMessage="1" sqref="A15:Y15 A41:Y41 A28:Y28 A2:Y2" xr:uid="{8ACFB404-C349-44AA-8591-B594A44FB84D}">
      <formula1>$BI$8:$BI$12</formula1>
    </dataValidation>
  </dataValidations>
  <pageMargins left="0.70866141732283472" right="0" top="0.31496062992125984" bottom="0" header="0" footer="0"/>
  <pageSetup paperSize="9" scale="78" orientation="landscape" r:id="rId1"/>
  <rowBreaks count="1" manualBreakCount="1">
    <brk id="26" max="5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2"/>
  <sheetViews>
    <sheetView tabSelected="1" zoomScaleNormal="100" workbookViewId="0">
      <selection activeCell="Y2" sqref="Y2"/>
    </sheetView>
  </sheetViews>
  <sheetFormatPr defaultColWidth="3.6640625" defaultRowHeight="21" customHeight="1" x14ac:dyDescent="0.2"/>
  <cols>
    <col min="1" max="24" width="4.44140625" style="1" bestFit="1" customWidth="1"/>
    <col min="25" max="25" width="4.44140625" style="1" customWidth="1"/>
    <col min="26" max="26" width="5.77734375" style="2" customWidth="1"/>
    <col min="27" max="27" width="2.88671875" style="4" customWidth="1"/>
    <col min="28" max="32" width="2.88671875" style="5" customWidth="1"/>
    <col min="33" max="33" width="5.77734375" style="1" bestFit="1" customWidth="1"/>
    <col min="34" max="35" width="3.6640625" style="1"/>
    <col min="36" max="36" width="3.6640625" style="36"/>
    <col min="37" max="42" width="3.6640625" style="1"/>
    <col min="43" max="43" width="4.44140625" style="1" bestFit="1" customWidth="1"/>
    <col min="44" max="60" width="3.6640625" style="1"/>
    <col min="61" max="61" width="11.6640625" style="58" bestFit="1" customWidth="1"/>
    <col min="62" max="62" width="3.6640625" style="58"/>
    <col min="63" max="63" width="11.6640625" style="58" bestFit="1" customWidth="1"/>
    <col min="64" max="64" width="3.6640625" style="58"/>
    <col min="65" max="65" width="11.6640625" style="58" bestFit="1" customWidth="1"/>
    <col min="66" max="66" width="3.6640625" style="58"/>
    <col min="67" max="67" width="16.109375" style="58" bestFit="1" customWidth="1"/>
    <col min="68" max="16384" width="3.6640625" style="1"/>
  </cols>
  <sheetData>
    <row r="1" spans="1:67" ht="24" customHeight="1" x14ac:dyDescent="0.2">
      <c r="A1" s="56">
        <f t="shared" ref="A1:T1" si="0">B1+1</f>
        <v>25</v>
      </c>
      <c r="B1" s="56">
        <f t="shared" si="0"/>
        <v>24</v>
      </c>
      <c r="C1" s="56">
        <f t="shared" si="0"/>
        <v>23</v>
      </c>
      <c r="D1" s="56">
        <f t="shared" si="0"/>
        <v>22</v>
      </c>
      <c r="E1" s="56">
        <f t="shared" si="0"/>
        <v>21</v>
      </c>
      <c r="F1" s="56">
        <f t="shared" si="0"/>
        <v>20</v>
      </c>
      <c r="G1" s="56">
        <f t="shared" si="0"/>
        <v>19</v>
      </c>
      <c r="H1" s="56">
        <f t="shared" si="0"/>
        <v>18</v>
      </c>
      <c r="I1" s="56">
        <f t="shared" si="0"/>
        <v>17</v>
      </c>
      <c r="J1" s="56">
        <f t="shared" si="0"/>
        <v>16</v>
      </c>
      <c r="K1" s="56">
        <f t="shared" si="0"/>
        <v>15</v>
      </c>
      <c r="L1" s="56">
        <f t="shared" si="0"/>
        <v>14</v>
      </c>
      <c r="M1" s="56">
        <f t="shared" si="0"/>
        <v>13</v>
      </c>
      <c r="N1" s="56">
        <f t="shared" si="0"/>
        <v>12</v>
      </c>
      <c r="O1" s="56">
        <f t="shared" si="0"/>
        <v>11</v>
      </c>
      <c r="P1" s="56">
        <f t="shared" si="0"/>
        <v>10</v>
      </c>
      <c r="Q1" s="56">
        <f t="shared" si="0"/>
        <v>9</v>
      </c>
      <c r="R1" s="56">
        <f t="shared" si="0"/>
        <v>8</v>
      </c>
      <c r="S1" s="56">
        <f t="shared" si="0"/>
        <v>7</v>
      </c>
      <c r="T1" s="56">
        <f t="shared" si="0"/>
        <v>6</v>
      </c>
      <c r="U1" s="56">
        <f t="shared" ref="U1:W1" si="1">V1+1</f>
        <v>5</v>
      </c>
      <c r="V1" s="56">
        <f t="shared" si="1"/>
        <v>4</v>
      </c>
      <c r="W1" s="56">
        <f t="shared" si="1"/>
        <v>3</v>
      </c>
      <c r="X1" s="56">
        <f>Y1+1</f>
        <v>2</v>
      </c>
      <c r="Y1" s="31">
        <v>1</v>
      </c>
      <c r="Z1" s="9" t="s">
        <v>0</v>
      </c>
      <c r="AA1" s="47"/>
      <c r="AB1" s="48"/>
      <c r="AC1" s="48"/>
      <c r="AD1" s="48"/>
      <c r="AE1" s="48"/>
      <c r="AF1" s="49"/>
      <c r="AG1" s="74" t="s">
        <v>20</v>
      </c>
      <c r="AJ1" s="36" t="s">
        <v>83</v>
      </c>
    </row>
    <row r="2" spans="1:67" ht="26.2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10" t="s">
        <v>1</v>
      </c>
      <c r="AA2" s="51" t="s">
        <v>5</v>
      </c>
      <c r="AB2" s="4"/>
      <c r="AF2" s="6"/>
      <c r="AG2" s="74"/>
      <c r="AJ2" s="36" t="s">
        <v>81</v>
      </c>
      <c r="BI2" s="70"/>
      <c r="BJ2" s="70"/>
      <c r="BK2" s="70"/>
      <c r="BL2" s="70"/>
      <c r="BM2" s="70"/>
      <c r="BN2" s="70"/>
      <c r="BO2" s="70"/>
    </row>
    <row r="3" spans="1:67" ht="26.2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10" t="s">
        <v>2</v>
      </c>
      <c r="AA3" s="52" t="s">
        <v>26</v>
      </c>
      <c r="AB3" s="75"/>
      <c r="AC3" s="76"/>
      <c r="AD3" s="76"/>
      <c r="AE3" s="76"/>
      <c r="AF3" s="77"/>
      <c r="AG3" s="74"/>
      <c r="AJ3" s="36" t="s">
        <v>84</v>
      </c>
      <c r="BI3" s="70"/>
      <c r="BJ3" s="70"/>
      <c r="BK3" s="70"/>
      <c r="BL3" s="70"/>
      <c r="BM3" s="70"/>
      <c r="BN3" s="70"/>
      <c r="BO3" s="70"/>
    </row>
    <row r="4" spans="1:67" ht="22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11" t="s">
        <v>3</v>
      </c>
      <c r="AA4" s="13" t="s">
        <v>6</v>
      </c>
      <c r="AB4" s="78"/>
      <c r="AC4" s="78"/>
      <c r="AD4" s="78"/>
      <c r="AE4" s="78"/>
      <c r="AF4" s="79"/>
      <c r="AG4" s="74"/>
      <c r="AK4" s="36" t="s">
        <v>82</v>
      </c>
      <c r="BI4" s="70"/>
      <c r="BJ4" s="70"/>
      <c r="BK4" s="70"/>
      <c r="BL4" s="70"/>
      <c r="BM4" s="70"/>
      <c r="BN4" s="70"/>
      <c r="BO4" s="70"/>
    </row>
    <row r="5" spans="1:67" ht="22.5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4" t="s">
        <v>22</v>
      </c>
      <c r="AA5" s="35" t="s">
        <v>7</v>
      </c>
      <c r="AB5" s="78"/>
      <c r="AC5" s="78"/>
      <c r="AD5" s="78"/>
      <c r="AE5" s="78"/>
      <c r="AF5" s="79"/>
      <c r="AG5" s="8"/>
      <c r="AK5" s="36" t="s">
        <v>105</v>
      </c>
      <c r="BI5" s="70"/>
      <c r="BJ5" s="70"/>
      <c r="BK5" s="70"/>
      <c r="BL5" s="70"/>
      <c r="BM5" s="70"/>
      <c r="BN5" s="70"/>
      <c r="BO5" s="70"/>
    </row>
    <row r="6" spans="1:67" ht="22.5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6" t="s">
        <v>23</v>
      </c>
      <c r="AA6" s="80"/>
      <c r="AB6" s="81"/>
      <c r="AC6" s="86" t="s">
        <v>19</v>
      </c>
      <c r="AD6" s="87"/>
      <c r="AE6" s="88"/>
      <c r="AF6" s="93" t="s">
        <v>8</v>
      </c>
      <c r="AG6" s="94" t="s">
        <v>21</v>
      </c>
      <c r="AK6" s="36" t="s">
        <v>85</v>
      </c>
      <c r="BI6" s="70"/>
      <c r="BJ6" s="70"/>
      <c r="BK6" s="70"/>
      <c r="BL6" s="70"/>
      <c r="BM6" s="70"/>
      <c r="BN6" s="70"/>
      <c r="BO6" s="70"/>
    </row>
    <row r="7" spans="1:67" ht="22.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6" t="s">
        <v>24</v>
      </c>
      <c r="AA7" s="82"/>
      <c r="AB7" s="83"/>
      <c r="AC7" s="86"/>
      <c r="AD7" s="89"/>
      <c r="AE7" s="90"/>
      <c r="AF7" s="93"/>
      <c r="AG7" s="94"/>
      <c r="AK7" s="36" t="s">
        <v>86</v>
      </c>
      <c r="BI7" s="58" t="s">
        <v>77</v>
      </c>
      <c r="BK7" s="58" t="s">
        <v>78</v>
      </c>
      <c r="BM7" s="58" t="s">
        <v>79</v>
      </c>
      <c r="BO7" s="58" t="s">
        <v>80</v>
      </c>
    </row>
    <row r="8" spans="1:67" ht="22.5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6" t="s">
        <v>25</v>
      </c>
      <c r="AA8" s="82"/>
      <c r="AB8" s="83"/>
      <c r="AC8" s="86"/>
      <c r="AD8" s="89"/>
      <c r="AE8" s="90"/>
      <c r="AF8" s="93"/>
      <c r="AG8" s="94"/>
      <c r="AK8" s="36" t="s">
        <v>99</v>
      </c>
      <c r="BO8" s="58">
        <v>1</v>
      </c>
    </row>
    <row r="9" spans="1:67" ht="24" customHeight="1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95" t="s">
        <v>27</v>
      </c>
      <c r="AA9" s="82"/>
      <c r="AB9" s="83"/>
      <c r="AC9" s="86"/>
      <c r="AD9" s="89"/>
      <c r="AE9" s="90"/>
      <c r="AF9" s="93"/>
      <c r="AG9" s="94"/>
      <c r="AK9" s="36" t="s">
        <v>98</v>
      </c>
      <c r="BI9" s="58" t="s">
        <v>57</v>
      </c>
      <c r="BK9" s="58" t="s">
        <v>61</v>
      </c>
      <c r="BM9" s="58" t="s">
        <v>76</v>
      </c>
      <c r="BO9" s="58">
        <v>101</v>
      </c>
    </row>
    <row r="10" spans="1:67" ht="24" customHeight="1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96"/>
      <c r="AA10" s="82"/>
      <c r="AB10" s="83"/>
      <c r="AC10" s="53"/>
      <c r="AD10" s="89"/>
      <c r="AE10" s="90"/>
      <c r="AF10" s="54"/>
      <c r="AG10" s="94"/>
      <c r="AK10" s="36" t="s">
        <v>87</v>
      </c>
      <c r="BI10" s="58" t="s">
        <v>108</v>
      </c>
      <c r="BK10" s="58" t="s">
        <v>62</v>
      </c>
      <c r="BM10" s="58" t="s">
        <v>75</v>
      </c>
      <c r="BO10" s="58">
        <v>201</v>
      </c>
    </row>
    <row r="11" spans="1:67" ht="24" customHeight="1" x14ac:dyDescent="0.2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96"/>
      <c r="AA11" s="82"/>
      <c r="AB11" s="83"/>
      <c r="AC11" s="53"/>
      <c r="AD11" s="89"/>
      <c r="AE11" s="90"/>
      <c r="AF11" s="54"/>
      <c r="AG11" s="94"/>
      <c r="AJ11" s="36" t="s">
        <v>100</v>
      </c>
      <c r="BI11" s="58" t="s">
        <v>109</v>
      </c>
      <c r="BK11" s="58" t="s">
        <v>63</v>
      </c>
      <c r="BM11" s="58" t="s">
        <v>74</v>
      </c>
      <c r="BO11" s="58">
        <v>301</v>
      </c>
    </row>
    <row r="12" spans="1:67" ht="24" customHeight="1" x14ac:dyDescent="0.2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96"/>
      <c r="AA12" s="82"/>
      <c r="AB12" s="83"/>
      <c r="AC12" s="53"/>
      <c r="AD12" s="89"/>
      <c r="AE12" s="90"/>
      <c r="AF12" s="54"/>
      <c r="AG12" s="94"/>
      <c r="AJ12" s="36" t="s">
        <v>106</v>
      </c>
      <c r="BI12" s="58" t="s">
        <v>107</v>
      </c>
      <c r="BK12" s="58" t="s">
        <v>64</v>
      </c>
    </row>
    <row r="13" spans="1:67" ht="24" customHeight="1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97"/>
      <c r="AA13" s="82"/>
      <c r="AB13" s="83"/>
      <c r="AC13" s="53"/>
      <c r="AD13" s="89"/>
      <c r="AE13" s="90"/>
      <c r="AF13" s="54"/>
      <c r="AG13" s="94"/>
      <c r="AJ13" s="36" t="s">
        <v>101</v>
      </c>
      <c r="BK13" s="58" t="s">
        <v>65</v>
      </c>
    </row>
    <row r="14" spans="1:67" ht="24" customHeight="1" x14ac:dyDescent="0.2">
      <c r="A14" s="56">
        <f t="shared" ref="A14:W14" si="2">B14+1</f>
        <v>50</v>
      </c>
      <c r="B14" s="56">
        <f t="shared" si="2"/>
        <v>49</v>
      </c>
      <c r="C14" s="56">
        <f t="shared" si="2"/>
        <v>48</v>
      </c>
      <c r="D14" s="56">
        <f t="shared" si="2"/>
        <v>47</v>
      </c>
      <c r="E14" s="56">
        <f t="shared" si="2"/>
        <v>46</v>
      </c>
      <c r="F14" s="56">
        <f t="shared" si="2"/>
        <v>45</v>
      </c>
      <c r="G14" s="56">
        <f t="shared" si="2"/>
        <v>44</v>
      </c>
      <c r="H14" s="56">
        <f t="shared" si="2"/>
        <v>43</v>
      </c>
      <c r="I14" s="56">
        <f t="shared" si="2"/>
        <v>42</v>
      </c>
      <c r="J14" s="56">
        <f t="shared" si="2"/>
        <v>41</v>
      </c>
      <c r="K14" s="56">
        <f t="shared" si="2"/>
        <v>40</v>
      </c>
      <c r="L14" s="56">
        <f t="shared" si="2"/>
        <v>39</v>
      </c>
      <c r="M14" s="56">
        <f t="shared" si="2"/>
        <v>38</v>
      </c>
      <c r="N14" s="56">
        <f t="shared" si="2"/>
        <v>37</v>
      </c>
      <c r="O14" s="56">
        <f t="shared" si="2"/>
        <v>36</v>
      </c>
      <c r="P14" s="56">
        <f t="shared" si="2"/>
        <v>35</v>
      </c>
      <c r="Q14" s="56">
        <f t="shared" si="2"/>
        <v>34</v>
      </c>
      <c r="R14" s="56">
        <f t="shared" si="2"/>
        <v>33</v>
      </c>
      <c r="S14" s="56">
        <f t="shared" si="2"/>
        <v>32</v>
      </c>
      <c r="T14" s="56">
        <f t="shared" si="2"/>
        <v>31</v>
      </c>
      <c r="U14" s="56">
        <f t="shared" si="2"/>
        <v>30</v>
      </c>
      <c r="V14" s="56">
        <f t="shared" si="2"/>
        <v>29</v>
      </c>
      <c r="W14" s="56">
        <f t="shared" si="2"/>
        <v>28</v>
      </c>
      <c r="X14" s="56">
        <f>Y14+1</f>
        <v>27</v>
      </c>
      <c r="Y14" s="57">
        <f>Y1+25</f>
        <v>26</v>
      </c>
      <c r="Z14" s="12" t="s">
        <v>0</v>
      </c>
      <c r="AA14" s="82"/>
      <c r="AB14" s="83"/>
      <c r="AC14" s="53"/>
      <c r="AD14" s="89"/>
      <c r="AE14" s="90"/>
      <c r="AF14" s="54"/>
      <c r="AG14" s="94"/>
      <c r="BK14" s="58" t="s">
        <v>66</v>
      </c>
    </row>
    <row r="15" spans="1:67" ht="26.2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10" t="s">
        <v>1</v>
      </c>
      <c r="AA15" s="82"/>
      <c r="AB15" s="83"/>
      <c r="AC15" s="53"/>
      <c r="AD15" s="89"/>
      <c r="AE15" s="90"/>
      <c r="AF15" s="54"/>
      <c r="AG15" s="94"/>
      <c r="BK15" s="58" t="s">
        <v>67</v>
      </c>
    </row>
    <row r="16" spans="1:67" ht="26.25" customHeight="1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10" t="s">
        <v>2</v>
      </c>
      <c r="AA16" s="84"/>
      <c r="AB16" s="85"/>
      <c r="AD16" s="91"/>
      <c r="AE16" s="92"/>
      <c r="AF16" s="6"/>
      <c r="AG16" s="94"/>
      <c r="BK16" s="58" t="s">
        <v>68</v>
      </c>
    </row>
    <row r="17" spans="1:63" ht="22.5" customHeight="1" x14ac:dyDescent="0.1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11" t="s">
        <v>3</v>
      </c>
      <c r="AA17" s="98" t="s">
        <v>9</v>
      </c>
      <c r="AB17" s="99"/>
      <c r="AC17" s="99"/>
      <c r="AD17" s="99"/>
      <c r="AE17" s="99"/>
      <c r="AF17" s="100"/>
      <c r="AG17" s="3"/>
      <c r="BK17" s="58" t="s">
        <v>69</v>
      </c>
    </row>
    <row r="18" spans="1:63" ht="22.5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4" t="s">
        <v>22</v>
      </c>
      <c r="AA18" s="101"/>
      <c r="AB18" s="102"/>
      <c r="AC18" s="102"/>
      <c r="AD18" s="102"/>
      <c r="AE18" s="103"/>
      <c r="AF18" s="6" t="s">
        <v>10</v>
      </c>
      <c r="BK18" s="58" t="s">
        <v>70</v>
      </c>
    </row>
    <row r="19" spans="1:63" ht="22.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6" t="s">
        <v>23</v>
      </c>
      <c r="AA19" s="98" t="s">
        <v>11</v>
      </c>
      <c r="AB19" s="99"/>
      <c r="AC19" s="99"/>
      <c r="AD19" s="99"/>
      <c r="AE19" s="99"/>
      <c r="AF19" s="100"/>
      <c r="BK19" s="58" t="s">
        <v>71</v>
      </c>
    </row>
    <row r="20" spans="1:63" ht="22.5" customHeight="1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6" t="s">
        <v>24</v>
      </c>
      <c r="AA20" s="104" t="str">
        <f>IF(AA18="","",IF(AA18&gt;=20,AA18*270,AA18*300))</f>
        <v/>
      </c>
      <c r="AB20" s="105"/>
      <c r="AC20" s="105"/>
      <c r="AD20" s="105"/>
      <c r="AE20" s="106"/>
      <c r="AF20" s="6" t="s">
        <v>12</v>
      </c>
      <c r="BK20" s="58" t="s">
        <v>72</v>
      </c>
    </row>
    <row r="21" spans="1:63" ht="22.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6" t="s">
        <v>25</v>
      </c>
      <c r="AA21" s="107" t="s">
        <v>13</v>
      </c>
      <c r="AB21" s="108"/>
      <c r="AC21" s="108"/>
      <c r="AD21" s="108"/>
      <c r="AE21" s="108"/>
      <c r="AF21" s="109"/>
      <c r="BK21" s="58" t="s">
        <v>73</v>
      </c>
    </row>
    <row r="22" spans="1:63" ht="24" customHeight="1" x14ac:dyDescent="0.2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96" t="s">
        <v>27</v>
      </c>
      <c r="AA22" s="121" t="s">
        <v>14</v>
      </c>
      <c r="AB22" s="122"/>
      <c r="AC22" s="110"/>
      <c r="AD22" s="111"/>
      <c r="AE22" s="112"/>
      <c r="AF22" s="6" t="s">
        <v>10</v>
      </c>
    </row>
    <row r="23" spans="1:63" ht="24" customHeight="1" x14ac:dyDescent="0.2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96"/>
      <c r="AA23" s="113" t="s">
        <v>15</v>
      </c>
      <c r="AB23" s="114"/>
      <c r="AC23" s="110"/>
      <c r="AD23" s="111"/>
      <c r="AE23" s="112"/>
      <c r="AF23" s="6" t="s">
        <v>10</v>
      </c>
    </row>
    <row r="24" spans="1:63" ht="24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96"/>
      <c r="AA24" s="115" t="s">
        <v>16</v>
      </c>
      <c r="AB24" s="114"/>
      <c r="AC24" s="110"/>
      <c r="AD24" s="111"/>
      <c r="AE24" s="112"/>
      <c r="AF24" s="6" t="s">
        <v>10</v>
      </c>
    </row>
    <row r="25" spans="1:63" ht="24" customHeight="1" thickBot="1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96"/>
      <c r="AA25" s="116" t="s">
        <v>17</v>
      </c>
      <c r="AB25" s="117"/>
      <c r="AC25" s="118"/>
      <c r="AD25" s="119"/>
      <c r="AE25" s="120"/>
      <c r="AF25" s="6" t="s">
        <v>10</v>
      </c>
    </row>
    <row r="26" spans="1:63" ht="24" customHeight="1" thickTop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97"/>
      <c r="AA26" s="123" t="s">
        <v>18</v>
      </c>
      <c r="AB26" s="124"/>
      <c r="AC26" s="125"/>
      <c r="AD26" s="126"/>
      <c r="AE26" s="127"/>
      <c r="AF26" s="7" t="s">
        <v>10</v>
      </c>
    </row>
    <row r="27" spans="1:63" ht="24" customHeight="1" x14ac:dyDescent="0.2">
      <c r="A27" s="56">
        <f t="shared" ref="A27:W27" si="3">B27+1</f>
        <v>75</v>
      </c>
      <c r="B27" s="56">
        <f t="shared" si="3"/>
        <v>74</v>
      </c>
      <c r="C27" s="56">
        <f t="shared" si="3"/>
        <v>73</v>
      </c>
      <c r="D27" s="56">
        <f t="shared" si="3"/>
        <v>72</v>
      </c>
      <c r="E27" s="56">
        <f t="shared" si="3"/>
        <v>71</v>
      </c>
      <c r="F27" s="56">
        <f t="shared" si="3"/>
        <v>70</v>
      </c>
      <c r="G27" s="56">
        <f t="shared" si="3"/>
        <v>69</v>
      </c>
      <c r="H27" s="56">
        <f t="shared" si="3"/>
        <v>68</v>
      </c>
      <c r="I27" s="56">
        <f t="shared" si="3"/>
        <v>67</v>
      </c>
      <c r="J27" s="56">
        <f t="shared" si="3"/>
        <v>66</v>
      </c>
      <c r="K27" s="56">
        <f t="shared" si="3"/>
        <v>65</v>
      </c>
      <c r="L27" s="56">
        <f t="shared" si="3"/>
        <v>64</v>
      </c>
      <c r="M27" s="56">
        <f t="shared" si="3"/>
        <v>63</v>
      </c>
      <c r="N27" s="56">
        <f t="shared" si="3"/>
        <v>62</v>
      </c>
      <c r="O27" s="56">
        <f t="shared" si="3"/>
        <v>61</v>
      </c>
      <c r="P27" s="56">
        <f t="shared" si="3"/>
        <v>60</v>
      </c>
      <c r="Q27" s="56">
        <f t="shared" si="3"/>
        <v>59</v>
      </c>
      <c r="R27" s="56">
        <f t="shared" si="3"/>
        <v>58</v>
      </c>
      <c r="S27" s="56">
        <f t="shared" si="3"/>
        <v>57</v>
      </c>
      <c r="T27" s="56">
        <f t="shared" si="3"/>
        <v>56</v>
      </c>
      <c r="U27" s="56">
        <f t="shared" si="3"/>
        <v>55</v>
      </c>
      <c r="V27" s="56">
        <f t="shared" si="3"/>
        <v>54</v>
      </c>
      <c r="W27" s="56">
        <f t="shared" si="3"/>
        <v>53</v>
      </c>
      <c r="X27" s="56">
        <f>Y27+1</f>
        <v>52</v>
      </c>
      <c r="Y27" s="56">
        <f>Y14+25</f>
        <v>51</v>
      </c>
      <c r="Z27" s="9" t="s">
        <v>0</v>
      </c>
      <c r="AA27" s="47"/>
      <c r="AB27" s="48"/>
      <c r="AC27" s="48"/>
      <c r="AD27" s="48"/>
      <c r="AE27" s="48"/>
      <c r="AF27" s="49"/>
      <c r="AG27" s="74" t="s">
        <v>20</v>
      </c>
    </row>
    <row r="28" spans="1:63" ht="25.95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10" t="s">
        <v>1</v>
      </c>
      <c r="AA28" s="51" t="s">
        <v>5</v>
      </c>
      <c r="AB28" s="4"/>
      <c r="AF28" s="6"/>
      <c r="AG28" s="74"/>
    </row>
    <row r="29" spans="1:63" ht="25.95" customHeigh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10" t="s">
        <v>2</v>
      </c>
      <c r="AA29" s="52" t="s">
        <v>26</v>
      </c>
      <c r="AB29" s="128" t="str">
        <f>IF(AB3="","",AB3)</f>
        <v/>
      </c>
      <c r="AC29" s="129"/>
      <c r="AD29" s="129"/>
      <c r="AE29" s="129"/>
      <c r="AF29" s="130"/>
      <c r="AG29" s="74"/>
    </row>
    <row r="30" spans="1:63" ht="22.2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11" t="s">
        <v>3</v>
      </c>
      <c r="AA30" s="13" t="s">
        <v>6</v>
      </c>
      <c r="AB30" s="131" t="str">
        <f>IF(AB4="","",AB4)</f>
        <v/>
      </c>
      <c r="AC30" s="131"/>
      <c r="AD30" s="131"/>
      <c r="AE30" s="131"/>
      <c r="AF30" s="132"/>
      <c r="AG30" s="74"/>
    </row>
    <row r="31" spans="1:63" ht="22.2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4" t="s">
        <v>22</v>
      </c>
      <c r="AA31" s="35" t="s">
        <v>7</v>
      </c>
      <c r="AB31" s="131" t="str">
        <f>IF(AB5="","",AB5)</f>
        <v/>
      </c>
      <c r="AC31" s="131"/>
      <c r="AD31" s="131"/>
      <c r="AE31" s="131"/>
      <c r="AF31" s="132"/>
      <c r="AG31" s="8"/>
    </row>
    <row r="32" spans="1:63" ht="22.2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6" t="s">
        <v>23</v>
      </c>
      <c r="AA32" s="133" t="str">
        <f>IF(AA6="","",AA6)</f>
        <v/>
      </c>
      <c r="AB32" s="134"/>
      <c r="AC32" s="86" t="s">
        <v>19</v>
      </c>
      <c r="AD32" s="139" t="str">
        <f>IF(AD6="","",AD6)</f>
        <v/>
      </c>
      <c r="AE32" s="140"/>
      <c r="AF32" s="93" t="s">
        <v>8</v>
      </c>
      <c r="AG32" s="94" t="s">
        <v>21</v>
      </c>
    </row>
    <row r="33" spans="1:33" ht="22.2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6" t="s">
        <v>24</v>
      </c>
      <c r="AA33" s="135"/>
      <c r="AB33" s="136"/>
      <c r="AC33" s="86"/>
      <c r="AD33" s="141"/>
      <c r="AE33" s="142"/>
      <c r="AF33" s="93"/>
      <c r="AG33" s="94"/>
    </row>
    <row r="34" spans="1:33" ht="22.2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6" t="s">
        <v>25</v>
      </c>
      <c r="AA34" s="135"/>
      <c r="AB34" s="136"/>
      <c r="AC34" s="86"/>
      <c r="AD34" s="141"/>
      <c r="AE34" s="142"/>
      <c r="AF34" s="93"/>
      <c r="AG34" s="94"/>
    </row>
    <row r="35" spans="1:33" ht="24" customHeight="1" x14ac:dyDescent="0.2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95" t="s">
        <v>27</v>
      </c>
      <c r="AA35" s="135"/>
      <c r="AB35" s="136"/>
      <c r="AC35" s="86"/>
      <c r="AD35" s="141"/>
      <c r="AE35" s="142"/>
      <c r="AF35" s="93"/>
      <c r="AG35" s="94"/>
    </row>
    <row r="36" spans="1:33" ht="24" customHeigh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96"/>
      <c r="AA36" s="135"/>
      <c r="AB36" s="136"/>
      <c r="AC36" s="53"/>
      <c r="AD36" s="141"/>
      <c r="AE36" s="142"/>
      <c r="AF36" s="54"/>
      <c r="AG36" s="94"/>
    </row>
    <row r="37" spans="1:33" ht="24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96"/>
      <c r="AA37" s="135"/>
      <c r="AB37" s="136"/>
      <c r="AC37" s="53"/>
      <c r="AD37" s="141"/>
      <c r="AE37" s="142"/>
      <c r="AF37" s="54"/>
      <c r="AG37" s="94"/>
    </row>
    <row r="38" spans="1:33" ht="24" customHeigh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96"/>
      <c r="AA38" s="135"/>
      <c r="AB38" s="136"/>
      <c r="AC38" s="53"/>
      <c r="AD38" s="141"/>
      <c r="AE38" s="142"/>
      <c r="AF38" s="54"/>
      <c r="AG38" s="94"/>
    </row>
    <row r="39" spans="1:33" ht="24" customHeight="1" x14ac:dyDescent="0.2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97"/>
      <c r="AA39" s="135"/>
      <c r="AB39" s="136"/>
      <c r="AC39" s="53"/>
      <c r="AD39" s="141"/>
      <c r="AE39" s="142"/>
      <c r="AF39" s="54"/>
      <c r="AG39" s="94"/>
    </row>
    <row r="40" spans="1:33" ht="24" customHeight="1" x14ac:dyDescent="0.2">
      <c r="A40" s="56">
        <f t="shared" ref="A40:W40" si="4">B40+1</f>
        <v>100</v>
      </c>
      <c r="B40" s="56">
        <f t="shared" si="4"/>
        <v>99</v>
      </c>
      <c r="C40" s="56">
        <f t="shared" si="4"/>
        <v>98</v>
      </c>
      <c r="D40" s="56">
        <f t="shared" si="4"/>
        <v>97</v>
      </c>
      <c r="E40" s="56">
        <f t="shared" si="4"/>
        <v>96</v>
      </c>
      <c r="F40" s="56">
        <f t="shared" si="4"/>
        <v>95</v>
      </c>
      <c r="G40" s="56">
        <f t="shared" si="4"/>
        <v>94</v>
      </c>
      <c r="H40" s="56">
        <f t="shared" si="4"/>
        <v>93</v>
      </c>
      <c r="I40" s="56">
        <f t="shared" si="4"/>
        <v>92</v>
      </c>
      <c r="J40" s="56">
        <f t="shared" si="4"/>
        <v>91</v>
      </c>
      <c r="K40" s="56">
        <f t="shared" si="4"/>
        <v>90</v>
      </c>
      <c r="L40" s="56">
        <f t="shared" si="4"/>
        <v>89</v>
      </c>
      <c r="M40" s="56">
        <f t="shared" si="4"/>
        <v>88</v>
      </c>
      <c r="N40" s="56">
        <f t="shared" si="4"/>
        <v>87</v>
      </c>
      <c r="O40" s="56">
        <f t="shared" si="4"/>
        <v>86</v>
      </c>
      <c r="P40" s="56">
        <f t="shared" si="4"/>
        <v>85</v>
      </c>
      <c r="Q40" s="56">
        <f t="shared" si="4"/>
        <v>84</v>
      </c>
      <c r="R40" s="56">
        <f t="shared" si="4"/>
        <v>83</v>
      </c>
      <c r="S40" s="56">
        <f t="shared" si="4"/>
        <v>82</v>
      </c>
      <c r="T40" s="56">
        <f t="shared" si="4"/>
        <v>81</v>
      </c>
      <c r="U40" s="56">
        <f t="shared" si="4"/>
        <v>80</v>
      </c>
      <c r="V40" s="56">
        <f t="shared" si="4"/>
        <v>79</v>
      </c>
      <c r="W40" s="56">
        <f t="shared" si="4"/>
        <v>78</v>
      </c>
      <c r="X40" s="56">
        <f>Y40+1</f>
        <v>77</v>
      </c>
      <c r="Y40" s="57">
        <f>Y27+25</f>
        <v>76</v>
      </c>
      <c r="Z40" s="12" t="s">
        <v>0</v>
      </c>
      <c r="AA40" s="135"/>
      <c r="AB40" s="136"/>
      <c r="AC40" s="53"/>
      <c r="AD40" s="141"/>
      <c r="AE40" s="142"/>
      <c r="AF40" s="54"/>
      <c r="AG40" s="94"/>
    </row>
    <row r="41" spans="1:33" ht="25.95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10" t="s">
        <v>1</v>
      </c>
      <c r="AA41" s="135"/>
      <c r="AB41" s="136"/>
      <c r="AC41" s="53"/>
      <c r="AD41" s="141"/>
      <c r="AE41" s="142"/>
      <c r="AF41" s="54"/>
      <c r="AG41" s="94"/>
    </row>
    <row r="42" spans="1:33" ht="25.95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10" t="s">
        <v>2</v>
      </c>
      <c r="AA42" s="137"/>
      <c r="AB42" s="138"/>
      <c r="AD42" s="143"/>
      <c r="AE42" s="144"/>
      <c r="AF42" s="6"/>
      <c r="AG42" s="94"/>
    </row>
    <row r="43" spans="1:33" ht="22.2" customHeight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11" t="s">
        <v>3</v>
      </c>
      <c r="AA43" s="98"/>
      <c r="AB43" s="99"/>
      <c r="AC43" s="99"/>
      <c r="AD43" s="99"/>
      <c r="AE43" s="99"/>
      <c r="AF43" s="100"/>
      <c r="AG43" s="3"/>
    </row>
    <row r="44" spans="1:33" ht="22.2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4" t="s">
        <v>22</v>
      </c>
      <c r="AA44" s="145"/>
      <c r="AB44" s="146"/>
      <c r="AC44" s="146"/>
      <c r="AD44" s="146"/>
      <c r="AE44" s="146"/>
      <c r="AF44" s="6"/>
    </row>
    <row r="45" spans="1:33" ht="22.2" customHeight="1" x14ac:dyDescent="0.1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6" t="s">
        <v>23</v>
      </c>
      <c r="AA45" s="98"/>
      <c r="AB45" s="99"/>
      <c r="AC45" s="99"/>
      <c r="AD45" s="99"/>
      <c r="AE45" s="99"/>
      <c r="AF45" s="100"/>
    </row>
    <row r="46" spans="1:33" ht="22.2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6" t="s">
        <v>24</v>
      </c>
      <c r="AA46" s="147"/>
      <c r="AB46" s="148"/>
      <c r="AC46" s="148"/>
      <c r="AD46" s="148"/>
      <c r="AE46" s="148"/>
      <c r="AF46" s="6"/>
    </row>
    <row r="47" spans="1:33" ht="22.2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6" t="s">
        <v>25</v>
      </c>
      <c r="AA47" s="149"/>
      <c r="AB47" s="150"/>
      <c r="AC47" s="150"/>
      <c r="AD47" s="150"/>
      <c r="AE47" s="150"/>
      <c r="AF47" s="151"/>
    </row>
    <row r="48" spans="1:33" ht="24" customHeight="1" x14ac:dyDescent="0.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96" t="s">
        <v>27</v>
      </c>
      <c r="AA48" s="121"/>
      <c r="AB48" s="155"/>
      <c r="AC48" s="153"/>
      <c r="AD48" s="153"/>
      <c r="AE48" s="153"/>
      <c r="AF48" s="6"/>
    </row>
    <row r="49" spans="1:32" ht="24" customHeight="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96"/>
      <c r="AA49" s="113"/>
      <c r="AB49" s="154"/>
      <c r="AC49" s="153"/>
      <c r="AD49" s="153"/>
      <c r="AE49" s="153"/>
      <c r="AF49" s="6"/>
    </row>
    <row r="50" spans="1:32" ht="24" customHeigh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96"/>
      <c r="AA50" s="115"/>
      <c r="AB50" s="154"/>
      <c r="AC50" s="153"/>
      <c r="AD50" s="153"/>
      <c r="AE50" s="153"/>
      <c r="AF50" s="6"/>
    </row>
    <row r="51" spans="1:32" ht="24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96"/>
      <c r="AA51" s="115"/>
      <c r="AB51" s="154"/>
      <c r="AC51" s="153"/>
      <c r="AD51" s="153"/>
      <c r="AE51" s="153"/>
      <c r="AF51" s="6"/>
    </row>
    <row r="52" spans="1:32" ht="24" customHeight="1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97"/>
      <c r="AA52" s="156"/>
      <c r="AB52" s="157"/>
      <c r="AC52" s="152"/>
      <c r="AD52" s="152"/>
      <c r="AE52" s="152"/>
      <c r="AF52" s="7"/>
    </row>
  </sheetData>
  <sheetProtection algorithmName="SHA-512" hashValue="zV1/NzE0n3XXAmmqTbv7bkhK41/Sj8eSZIyU4lDK/gRtGKatDbj1aGJdsxOKB0Z1XHGqIHk4Ux8am+t9lwbAng==" saltValue="duJ8ODC9x47qSHYCiS4z7A==" spinCount="100000" sheet="1" objects="1" scenarios="1"/>
  <mergeCells count="152">
    <mergeCell ref="S48:S52"/>
    <mergeCell ref="T48:T52"/>
    <mergeCell ref="Z48:Z52"/>
    <mergeCell ref="AA48:AB48"/>
    <mergeCell ref="AC48:AE48"/>
    <mergeCell ref="AA49:AB49"/>
    <mergeCell ref="AC49:AE49"/>
    <mergeCell ref="AA50:AB50"/>
    <mergeCell ref="AC50:AE50"/>
    <mergeCell ref="AA51:AB51"/>
    <mergeCell ref="AC51:AE51"/>
    <mergeCell ref="AA52:AB52"/>
    <mergeCell ref="AC52:AE52"/>
    <mergeCell ref="AA47:AF47"/>
    <mergeCell ref="A48:A52"/>
    <mergeCell ref="B48:B52"/>
    <mergeCell ref="C48:C52"/>
    <mergeCell ref="D48:D52"/>
    <mergeCell ref="E48:E52"/>
    <mergeCell ref="F48:F52"/>
    <mergeCell ref="G48:G52"/>
    <mergeCell ref="H48:H52"/>
    <mergeCell ref="I48:I52"/>
    <mergeCell ref="J48:J52"/>
    <mergeCell ref="K48:K52"/>
    <mergeCell ref="L48:L52"/>
    <mergeCell ref="M48:M52"/>
    <mergeCell ref="N48:N52"/>
    <mergeCell ref="O48:O52"/>
    <mergeCell ref="U48:U52"/>
    <mergeCell ref="V48:V52"/>
    <mergeCell ref="W48:W52"/>
    <mergeCell ref="X48:X52"/>
    <mergeCell ref="Y48:Y52"/>
    <mergeCell ref="P48:P52"/>
    <mergeCell ref="Q48:Q52"/>
    <mergeCell ref="R48:R52"/>
    <mergeCell ref="Z35:Z39"/>
    <mergeCell ref="AA43:AF43"/>
    <mergeCell ref="AA44:AE44"/>
    <mergeCell ref="AA45:AF45"/>
    <mergeCell ref="AA46:AE46"/>
    <mergeCell ref="U35:U39"/>
    <mergeCell ref="V35:V39"/>
    <mergeCell ref="W35:W39"/>
    <mergeCell ref="X35:X39"/>
    <mergeCell ref="Y35:Y39"/>
    <mergeCell ref="P35:P39"/>
    <mergeCell ref="Q35:Q39"/>
    <mergeCell ref="R35:R39"/>
    <mergeCell ref="S35:S39"/>
    <mergeCell ref="T35:T39"/>
    <mergeCell ref="K35:K39"/>
    <mergeCell ref="L35:L39"/>
    <mergeCell ref="M35:M39"/>
    <mergeCell ref="N35:N39"/>
    <mergeCell ref="O35:O39"/>
    <mergeCell ref="F35:F39"/>
    <mergeCell ref="G35:G39"/>
    <mergeCell ref="H35:H39"/>
    <mergeCell ref="I35:I39"/>
    <mergeCell ref="J35:J39"/>
    <mergeCell ref="A35:A39"/>
    <mergeCell ref="B35:B39"/>
    <mergeCell ref="C35:C39"/>
    <mergeCell ref="D35:D39"/>
    <mergeCell ref="E35:E39"/>
    <mergeCell ref="AG27:AG30"/>
    <mergeCell ref="AB29:AF29"/>
    <mergeCell ref="AB30:AF30"/>
    <mergeCell ref="AB31:AF31"/>
    <mergeCell ref="AA32:AB42"/>
    <mergeCell ref="AC32:AC35"/>
    <mergeCell ref="AD32:AE42"/>
    <mergeCell ref="AF32:AF35"/>
    <mergeCell ref="AG32:AG42"/>
    <mergeCell ref="Y22:Y26"/>
    <mergeCell ref="AA6:AB16"/>
    <mergeCell ref="AD6:AE16"/>
    <mergeCell ref="S22:S26"/>
    <mergeCell ref="T22:T26"/>
    <mergeCell ref="U22:U26"/>
    <mergeCell ref="V22:V26"/>
    <mergeCell ref="W22:W26"/>
    <mergeCell ref="X22:X26"/>
    <mergeCell ref="Y9:Y13"/>
    <mergeCell ref="X9:X13"/>
    <mergeCell ref="W9:W13"/>
    <mergeCell ref="V9:V13"/>
    <mergeCell ref="U9:U13"/>
    <mergeCell ref="T9:T13"/>
    <mergeCell ref="Z9:Z13"/>
    <mergeCell ref="S9:S13"/>
    <mergeCell ref="AA18:AE18"/>
    <mergeCell ref="AA20:AE20"/>
    <mergeCell ref="AC25:AE25"/>
    <mergeCell ref="AC26:AE26"/>
    <mergeCell ref="AC22:AE22"/>
    <mergeCell ref="AC23:AE23"/>
    <mergeCell ref="AC24:AE24"/>
    <mergeCell ref="C22:C26"/>
    <mergeCell ref="D22:D26"/>
    <mergeCell ref="E22:E26"/>
    <mergeCell ref="F22:F26"/>
    <mergeCell ref="L9:L13"/>
    <mergeCell ref="M9:M13"/>
    <mergeCell ref="N9:N13"/>
    <mergeCell ref="R22:R26"/>
    <mergeCell ref="G22:G26"/>
    <mergeCell ref="H22:H26"/>
    <mergeCell ref="I22:I26"/>
    <mergeCell ref="J22:J26"/>
    <mergeCell ref="K22:K26"/>
    <mergeCell ref="L22:L26"/>
    <mergeCell ref="M22:M26"/>
    <mergeCell ref="N22:N26"/>
    <mergeCell ref="O22:O26"/>
    <mergeCell ref="P22:P26"/>
    <mergeCell ref="Q22:Q26"/>
    <mergeCell ref="AA23:AB23"/>
    <mergeCell ref="AA24:AB24"/>
    <mergeCell ref="AA25:AB25"/>
    <mergeCell ref="AA26:AB26"/>
    <mergeCell ref="AA17:AF17"/>
    <mergeCell ref="AA19:AF19"/>
    <mergeCell ref="Z22:Z26"/>
    <mergeCell ref="O9:O13"/>
    <mergeCell ref="A9:A13"/>
    <mergeCell ref="B9:B13"/>
    <mergeCell ref="C9:C13"/>
    <mergeCell ref="D9:D13"/>
    <mergeCell ref="E9:E13"/>
    <mergeCell ref="P9:P13"/>
    <mergeCell ref="Q9:Q13"/>
    <mergeCell ref="R9:R13"/>
    <mergeCell ref="F9:F13"/>
    <mergeCell ref="G9:G13"/>
    <mergeCell ref="H9:H13"/>
    <mergeCell ref="I9:I13"/>
    <mergeCell ref="J9:J13"/>
    <mergeCell ref="K9:K13"/>
    <mergeCell ref="A22:A26"/>
    <mergeCell ref="B22:B26"/>
    <mergeCell ref="AG1:AG4"/>
    <mergeCell ref="AG6:AG16"/>
    <mergeCell ref="AB3:AF3"/>
    <mergeCell ref="AB4:AF4"/>
    <mergeCell ref="AB5:AF5"/>
    <mergeCell ref="AF6:AF9"/>
    <mergeCell ref="AC6:AC9"/>
    <mergeCell ref="AA21:AF21"/>
    <mergeCell ref="AA22:AB22"/>
  </mergeCells>
  <phoneticPr fontId="1"/>
  <dataValidations count="4">
    <dataValidation type="list" allowBlank="1" showInputMessage="1" showErrorMessage="1" sqref="A2:Y2 A41:Y41 A28:Y28 A15:Y15" xr:uid="{C6DCDC7F-75D1-4748-B46A-7AAFFAD8A001}">
      <formula1>$BI$8:$BI$12</formula1>
    </dataValidation>
    <dataValidation type="list" allowBlank="1" showInputMessage="1" showErrorMessage="1" sqref="A3:Y3 A42:Y42 A29:Y29 A16:Y16" xr:uid="{B51A6A6F-E3C9-4299-90A3-C705F8C84175}">
      <formula1>$BK$8:$BK$21</formula1>
    </dataValidation>
    <dataValidation type="list" allowBlank="1" showInputMessage="1" showErrorMessage="1" sqref="A4:Y4 A43:Y43 A30:Y30 A17:Y17" xr:uid="{CC45E756-9C9D-45C9-A408-8600B6C8C9C9}">
      <formula1>$BM$8:$BM$11</formula1>
    </dataValidation>
    <dataValidation type="list" allowBlank="1" showInputMessage="1" showErrorMessage="1" sqref="Y1" xr:uid="{89042BC5-5FA5-41DC-8B21-A139A0A4AEC5}">
      <formula1>$BO$8:$BO$11</formula1>
    </dataValidation>
  </dataValidations>
  <pageMargins left="0.70866141732283472" right="0" top="0.31496062992125984" bottom="0" header="0" footer="0"/>
  <pageSetup paperSize="9" scale="97" orientation="landscape" r:id="rId1"/>
  <rowBreaks count="1" manualBreakCount="1">
    <brk id="2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B991-E770-4ECC-A2FE-57BD458EC02A}">
  <dimension ref="A1:AN180"/>
  <sheetViews>
    <sheetView zoomScale="75" zoomScaleNormal="75" workbookViewId="0">
      <selection activeCell="N6" sqref="N6:O6"/>
    </sheetView>
  </sheetViews>
  <sheetFormatPr defaultRowHeight="13.2" x14ac:dyDescent="0.2"/>
  <cols>
    <col min="1" max="1" width="3.44140625" customWidth="1"/>
    <col min="2" max="2" width="1" style="41" customWidth="1"/>
    <col min="3" max="3" width="4.77734375" style="5" customWidth="1"/>
    <col min="4" max="5" width="9.21875" customWidth="1"/>
    <col min="6" max="6" width="1.21875" customWidth="1"/>
    <col min="7" max="7" width="1.21875" style="41" customWidth="1"/>
    <col min="8" max="8" width="4.77734375" style="5" customWidth="1"/>
    <col min="9" max="10" width="9.21875" customWidth="1"/>
    <col min="11" max="11" width="1.21875" customWidth="1"/>
    <col min="12" max="12" width="1.21875" style="41" customWidth="1"/>
    <col min="13" max="13" width="4.77734375" style="5" customWidth="1"/>
    <col min="14" max="15" width="9.21875" customWidth="1"/>
    <col min="16" max="16" width="1.21875" customWidth="1"/>
    <col min="17" max="17" width="1.21875" style="41" customWidth="1"/>
    <col min="18" max="18" width="4.77734375" style="5" customWidth="1"/>
    <col min="19" max="20" width="9.21875" customWidth="1"/>
    <col min="21" max="21" width="1.21875" customWidth="1"/>
    <col min="22" max="22" width="1.21875" style="41" customWidth="1"/>
    <col min="23" max="23" width="4.77734375" style="5" customWidth="1"/>
    <col min="24" max="25" width="9.21875" customWidth="1"/>
    <col min="26" max="27" width="1.21875" customWidth="1"/>
    <col min="28" max="28" width="4.77734375" style="5" customWidth="1"/>
    <col min="29" max="30" width="9.21875" customWidth="1"/>
    <col min="31" max="32" width="1.21875" customWidth="1"/>
    <col min="33" max="35" width="4.77734375" style="3" customWidth="1"/>
  </cols>
  <sheetData>
    <row r="1" spans="1:40" ht="21" customHeight="1" x14ac:dyDescent="0.2">
      <c r="A1" s="14"/>
      <c r="B1" s="37" t="s">
        <v>32</v>
      </c>
      <c r="C1" s="185" t="s">
        <v>29</v>
      </c>
      <c r="D1" s="186"/>
      <c r="E1" s="187"/>
      <c r="F1" s="14"/>
      <c r="G1" s="37" t="s">
        <v>33</v>
      </c>
      <c r="H1" s="185" t="s">
        <v>29</v>
      </c>
      <c r="I1" s="186"/>
      <c r="J1" s="187"/>
      <c r="K1" s="14"/>
      <c r="L1" s="37" t="s">
        <v>34</v>
      </c>
      <c r="M1" s="185" t="s">
        <v>29</v>
      </c>
      <c r="N1" s="186"/>
      <c r="O1" s="187"/>
      <c r="P1" s="14"/>
      <c r="Q1" s="37" t="s">
        <v>35</v>
      </c>
      <c r="R1" s="185" t="s">
        <v>29</v>
      </c>
      <c r="S1" s="186"/>
      <c r="T1" s="187"/>
      <c r="U1" s="14"/>
      <c r="V1" s="37" t="s">
        <v>36</v>
      </c>
      <c r="W1" s="185" t="s">
        <v>29</v>
      </c>
      <c r="X1" s="186"/>
      <c r="Y1" s="187"/>
      <c r="Z1" s="14"/>
      <c r="AA1" s="37" t="s">
        <v>37</v>
      </c>
      <c r="AB1" s="185" t="s">
        <v>29</v>
      </c>
      <c r="AC1" s="186"/>
      <c r="AD1" s="187"/>
      <c r="AE1" s="14"/>
      <c r="AF1" s="15"/>
      <c r="AI1" s="36" t="s">
        <v>102</v>
      </c>
      <c r="AK1" s="1"/>
      <c r="AL1" s="1"/>
      <c r="AM1" s="1"/>
      <c r="AN1" s="1"/>
    </row>
    <row r="2" spans="1:40" ht="29.25" customHeight="1" x14ac:dyDescent="0.2">
      <c r="A2" s="16"/>
      <c r="B2" s="38"/>
      <c r="C2" s="30" t="s">
        <v>2</v>
      </c>
      <c r="D2" s="170" t="str">
        <f ca="1">IF(INDIRECT("出品一覧表!" &amp; B1 &amp; "$3")&lt;&gt;"", INDIRECT("出品一覧表!" &amp; B1 &amp; "$3"),"")</f>
        <v/>
      </c>
      <c r="E2" s="171"/>
      <c r="F2" s="16"/>
      <c r="G2" s="38"/>
      <c r="H2" s="30" t="s">
        <v>2</v>
      </c>
      <c r="I2" s="170" t="str">
        <f ca="1">IF(INDIRECT("出品一覧表!" &amp; G1 &amp; "$3")&lt;&gt;"", INDIRECT("出品一覧表!" &amp; G1 &amp; "$3"),"")</f>
        <v/>
      </c>
      <c r="J2" s="171"/>
      <c r="K2" s="16"/>
      <c r="L2" s="38"/>
      <c r="M2" s="30" t="s">
        <v>2</v>
      </c>
      <c r="N2" s="170" t="str">
        <f ca="1">IF(INDIRECT("出品一覧表!" &amp; L1 &amp; "$3")&lt;&gt;"", INDIRECT("出品一覧表!" &amp; L1 &amp; "$3"),"")</f>
        <v/>
      </c>
      <c r="O2" s="171"/>
      <c r="P2" s="16"/>
      <c r="Q2" s="38"/>
      <c r="R2" s="30" t="s">
        <v>2</v>
      </c>
      <c r="S2" s="170" t="str">
        <f ca="1">IF(INDIRECT("出品一覧表!" &amp; Q1 &amp; "$3")&lt;&gt;"", INDIRECT("出品一覧表!" &amp; Q1 &amp; "$3"),"")</f>
        <v/>
      </c>
      <c r="T2" s="171"/>
      <c r="U2" s="16"/>
      <c r="V2" s="38"/>
      <c r="W2" s="30" t="s">
        <v>2</v>
      </c>
      <c r="X2" s="170" t="str">
        <f ca="1">IF(INDIRECT("出品一覧表!" &amp; V1 &amp; "$3")&lt;&gt;"", INDIRECT("出品一覧表!" &amp; V1 &amp; "$3"),"")</f>
        <v/>
      </c>
      <c r="Y2" s="171"/>
      <c r="Z2" s="16"/>
      <c r="AA2" s="17"/>
      <c r="AB2" s="30" t="s">
        <v>2</v>
      </c>
      <c r="AC2" s="170" t="str">
        <f ca="1">IF(INDIRECT("出品一覧表!" &amp; AA1 &amp; "$3")&lt;&gt;"", INDIRECT("出品一覧表!" &amp; AA1 &amp; "$3"),"")</f>
        <v/>
      </c>
      <c r="AD2" s="171"/>
      <c r="AE2" s="16"/>
      <c r="AF2" s="17"/>
      <c r="AI2" s="36" t="s">
        <v>103</v>
      </c>
      <c r="AK2" s="1"/>
      <c r="AL2" s="1"/>
      <c r="AM2" s="1"/>
      <c r="AN2" s="1"/>
    </row>
    <row r="3" spans="1:40" ht="13.95" customHeight="1" x14ac:dyDescent="0.2">
      <c r="A3" s="16"/>
      <c r="B3" s="38"/>
      <c r="C3" s="50" t="s">
        <v>31</v>
      </c>
      <c r="D3" s="183"/>
      <c r="E3" s="184"/>
      <c r="F3" s="16"/>
      <c r="G3" s="38"/>
      <c r="H3" s="50" t="s">
        <v>31</v>
      </c>
      <c r="I3" s="183"/>
      <c r="J3" s="184"/>
      <c r="K3" s="16"/>
      <c r="L3" s="38"/>
      <c r="M3" s="50" t="s">
        <v>31</v>
      </c>
      <c r="N3" s="183"/>
      <c r="O3" s="184"/>
      <c r="P3" s="16"/>
      <c r="Q3" s="38"/>
      <c r="R3" s="50" t="s">
        <v>31</v>
      </c>
      <c r="S3" s="183"/>
      <c r="T3" s="184"/>
      <c r="U3" s="16"/>
      <c r="V3" s="38"/>
      <c r="W3" s="50" t="s">
        <v>31</v>
      </c>
      <c r="X3" s="183"/>
      <c r="Y3" s="184"/>
      <c r="Z3" s="16"/>
      <c r="AA3" s="17"/>
      <c r="AB3" s="50" t="s">
        <v>31</v>
      </c>
      <c r="AC3" s="183"/>
      <c r="AD3" s="184"/>
      <c r="AE3" s="16"/>
      <c r="AF3" s="17"/>
      <c r="AI3" s="36"/>
      <c r="AK3" s="1"/>
      <c r="AL3" s="1"/>
      <c r="AM3" s="1"/>
      <c r="AN3" s="1"/>
    </row>
    <row r="4" spans="1:40" ht="29.25" customHeight="1" x14ac:dyDescent="0.2">
      <c r="A4" s="16"/>
      <c r="B4" s="38"/>
      <c r="C4" s="13" t="s">
        <v>4</v>
      </c>
      <c r="D4" s="166" t="str">
        <f ca="1">IF(INDIRECT("出品一覧表!" &amp; B1 &amp; "$9")&lt;&gt;"", INDIRECT("出品一覧表!" &amp; B1 &amp; "$9"),"")</f>
        <v/>
      </c>
      <c r="E4" s="167"/>
      <c r="F4" s="16"/>
      <c r="G4" s="38"/>
      <c r="H4" s="13" t="s">
        <v>4</v>
      </c>
      <c r="I4" s="166" t="str">
        <f ca="1">IF(INDIRECT("出品一覧表!" &amp; G1 &amp; "$9")&lt;&gt;"", INDIRECT("出品一覧表!" &amp; G1 &amp; "$9"),"")</f>
        <v/>
      </c>
      <c r="J4" s="167"/>
      <c r="K4" s="16"/>
      <c r="L4" s="38"/>
      <c r="M4" s="13" t="s">
        <v>4</v>
      </c>
      <c r="N4" s="166" t="str">
        <f ca="1">IF(INDIRECT("出品一覧表!" &amp; L1 &amp; "$9")&lt;&gt;"", INDIRECT("出品一覧表!" &amp; L1 &amp; "$9"),"")</f>
        <v/>
      </c>
      <c r="O4" s="167"/>
      <c r="P4" s="16"/>
      <c r="Q4" s="38"/>
      <c r="R4" s="13" t="s">
        <v>4</v>
      </c>
      <c r="S4" s="166" t="str">
        <f ca="1">IF(INDIRECT("出品一覧表!" &amp; Q1 &amp; "$9")&lt;&gt;"", INDIRECT("出品一覧表!" &amp; Q1 &amp; "$9"),"")</f>
        <v/>
      </c>
      <c r="T4" s="167"/>
      <c r="U4" s="16"/>
      <c r="V4" s="38"/>
      <c r="W4" s="13" t="s">
        <v>4</v>
      </c>
      <c r="X4" s="166" t="str">
        <f ca="1">IF(INDIRECT("出品一覧表!" &amp; V1 &amp; "$9")&lt;&gt;"", INDIRECT("出品一覧表!" &amp; V1 &amp; "$9"),"")</f>
        <v/>
      </c>
      <c r="Y4" s="167"/>
      <c r="Z4" s="16"/>
      <c r="AA4" s="17"/>
      <c r="AB4" s="13" t="s">
        <v>4</v>
      </c>
      <c r="AC4" s="166" t="str">
        <f ca="1">IF(INDIRECT("出品一覧表!" &amp; AA1 &amp; "$9")&lt;&gt;"", INDIRECT("出品一覧表!" &amp; AA1 &amp; "$9"),"")</f>
        <v/>
      </c>
      <c r="AD4" s="167"/>
      <c r="AE4" s="16"/>
      <c r="AF4" s="17"/>
      <c r="AI4" s="36" t="s">
        <v>100</v>
      </c>
      <c r="AK4" s="36"/>
      <c r="AL4" s="1"/>
      <c r="AM4" s="1"/>
      <c r="AN4" s="1"/>
    </row>
    <row r="5" spans="1:40" ht="29.25" customHeight="1" x14ac:dyDescent="0.2">
      <c r="A5" s="16"/>
      <c r="B5" s="38"/>
      <c r="C5" s="59" t="s">
        <v>30</v>
      </c>
      <c r="D5" s="168"/>
      <c r="E5" s="169"/>
      <c r="F5" s="16"/>
      <c r="G5" s="38"/>
      <c r="H5" s="59" t="s">
        <v>30</v>
      </c>
      <c r="I5" s="168"/>
      <c r="J5" s="169"/>
      <c r="K5" s="16"/>
      <c r="L5" s="38"/>
      <c r="M5" s="59" t="s">
        <v>30</v>
      </c>
      <c r="N5" s="168"/>
      <c r="O5" s="169"/>
      <c r="P5" s="16"/>
      <c r="Q5" s="38"/>
      <c r="R5" s="59" t="s">
        <v>30</v>
      </c>
      <c r="S5" s="168"/>
      <c r="T5" s="169"/>
      <c r="U5" s="16"/>
      <c r="V5" s="38"/>
      <c r="W5" s="59" t="s">
        <v>30</v>
      </c>
      <c r="X5" s="168"/>
      <c r="Y5" s="169"/>
      <c r="Z5" s="16"/>
      <c r="AA5" s="17"/>
      <c r="AB5" s="59" t="s">
        <v>30</v>
      </c>
      <c r="AC5" s="168"/>
      <c r="AD5" s="169"/>
      <c r="AE5" s="16"/>
      <c r="AF5" s="17"/>
      <c r="AI5" s="36" t="s">
        <v>106</v>
      </c>
      <c r="AJ5" s="36"/>
      <c r="AK5" s="36"/>
      <c r="AL5" s="1"/>
      <c r="AM5" s="1"/>
      <c r="AN5" s="1"/>
    </row>
    <row r="6" spans="1:40" ht="29.25" customHeight="1" x14ac:dyDescent="0.2">
      <c r="A6" s="16"/>
      <c r="B6" s="38"/>
      <c r="C6" s="13" t="s">
        <v>1</v>
      </c>
      <c r="D6" s="170" t="str">
        <f ca="1">IF(INDIRECT("出品一覧表!" &amp; B1 &amp; "$2")&lt;&gt;"", INDIRECT("出品一覧表!" &amp; B1 &amp; "$2"),"")</f>
        <v/>
      </c>
      <c r="E6" s="171"/>
      <c r="F6" s="16"/>
      <c r="G6" s="38"/>
      <c r="H6" s="13" t="s">
        <v>1</v>
      </c>
      <c r="I6" s="170" t="str">
        <f ca="1">IF(INDIRECT("出品一覧表!" &amp; G1 &amp; "$2")&lt;&gt;"", INDIRECT("出品一覧表!" &amp; G1 &amp; "$2"),"")</f>
        <v/>
      </c>
      <c r="J6" s="171"/>
      <c r="K6" s="16"/>
      <c r="L6" s="38"/>
      <c r="M6" s="13" t="s">
        <v>1</v>
      </c>
      <c r="N6" s="170" t="str">
        <f ca="1">IF(INDIRECT("出品一覧表!" &amp; L1 &amp; "$2")&lt;&gt;"", INDIRECT("出品一覧表!" &amp; L1 &amp; "$2"),"")</f>
        <v/>
      </c>
      <c r="O6" s="171"/>
      <c r="P6" s="16"/>
      <c r="Q6" s="38"/>
      <c r="R6" s="13" t="s">
        <v>1</v>
      </c>
      <c r="S6" s="170" t="str">
        <f ca="1">IF(INDIRECT("出品一覧表!" &amp; Q1 &amp; "$2")&lt;&gt;"", INDIRECT("出品一覧表!" &amp; Q1 &amp; "$2"),"")</f>
        <v/>
      </c>
      <c r="T6" s="171"/>
      <c r="U6" s="16"/>
      <c r="V6" s="38"/>
      <c r="W6" s="13" t="s">
        <v>1</v>
      </c>
      <c r="X6" s="170" t="str">
        <f ca="1">IF(INDIRECT("出品一覧表!" &amp; V1 &amp; "$2")&lt;&gt;"", INDIRECT("出品一覧表!" &amp; V1 &amp; "$2"),"")</f>
        <v/>
      </c>
      <c r="Y6" s="171"/>
      <c r="Z6" s="16"/>
      <c r="AA6" s="17"/>
      <c r="AB6" s="13" t="s">
        <v>1</v>
      </c>
      <c r="AC6" s="170" t="str">
        <f ca="1">IF(INDIRECT("出品一覧表!" &amp; AA1 &amp; "$2")&lt;&gt;"", INDIRECT("出品一覧表!" &amp; AA1 &amp; "$2"),"")</f>
        <v/>
      </c>
      <c r="AD6" s="171"/>
      <c r="AE6" s="16"/>
      <c r="AF6" s="17"/>
      <c r="AJ6" s="36"/>
      <c r="AK6" s="36"/>
      <c r="AL6" s="1"/>
      <c r="AM6" s="1"/>
      <c r="AN6" s="1"/>
    </row>
    <row r="7" spans="1:40" ht="29.25" customHeight="1" x14ac:dyDescent="0.2">
      <c r="A7" s="16"/>
      <c r="B7" s="38"/>
      <c r="C7" s="66" t="s">
        <v>28</v>
      </c>
      <c r="D7" s="172" t="str">
        <f>IF(出品一覧表!$AB$3&lt;&gt;"",出品一覧表!$AB$3,"")</f>
        <v/>
      </c>
      <c r="E7" s="173"/>
      <c r="F7" s="16"/>
      <c r="G7" s="38"/>
      <c r="H7" s="66" t="s">
        <v>28</v>
      </c>
      <c r="I7" s="172" t="str">
        <f>IF(出品一覧表!$AB$3&lt;&gt;"",出品一覧表!$AB$3,"")</f>
        <v/>
      </c>
      <c r="J7" s="173"/>
      <c r="K7" s="16"/>
      <c r="L7" s="38"/>
      <c r="M7" s="66" t="s">
        <v>28</v>
      </c>
      <c r="N7" s="172" t="str">
        <f>IF(出品一覧表!$AB$3&lt;&gt;"",出品一覧表!$AB$3,"")</f>
        <v/>
      </c>
      <c r="O7" s="173"/>
      <c r="P7" s="16"/>
      <c r="Q7" s="38"/>
      <c r="R7" s="66" t="s">
        <v>28</v>
      </c>
      <c r="S7" s="172" t="str">
        <f>IF(出品一覧表!$AB$3&lt;&gt;"",出品一覧表!$AB$3,"")</f>
        <v/>
      </c>
      <c r="T7" s="173"/>
      <c r="U7" s="16"/>
      <c r="V7" s="38"/>
      <c r="W7" s="66" t="s">
        <v>28</v>
      </c>
      <c r="X7" s="172" t="str">
        <f>IF(出品一覧表!$AB$3&lt;&gt;"",出品一覧表!$AB$3,"")</f>
        <v/>
      </c>
      <c r="Y7" s="173"/>
      <c r="Z7" s="16"/>
      <c r="AA7" s="17"/>
      <c r="AB7" s="66" t="s">
        <v>28</v>
      </c>
      <c r="AC7" s="172" t="str">
        <f>IF(出品一覧表!$AB$3&lt;&gt;"",出品一覧表!$AB$3,"")</f>
        <v/>
      </c>
      <c r="AD7" s="173"/>
      <c r="AE7" s="16"/>
      <c r="AF7" s="17"/>
      <c r="AJ7" s="36"/>
      <c r="AK7" s="36"/>
      <c r="AL7" s="1"/>
      <c r="AM7" s="1"/>
      <c r="AN7" s="1"/>
    </row>
    <row r="8" spans="1:40" ht="29.25" customHeight="1" x14ac:dyDescent="0.2">
      <c r="A8" s="16"/>
      <c r="B8" s="38"/>
      <c r="C8" s="67" t="s">
        <v>0</v>
      </c>
      <c r="D8" s="174">
        <f ca="1">IF(INDIRECT("出品一覧表!" &amp; B1 &amp; "$1")&lt;&gt;"", INDIRECT("出品一覧表!" &amp; B1 &amp; "$1"),"")</f>
        <v>1</v>
      </c>
      <c r="E8" s="175"/>
      <c r="F8" s="16"/>
      <c r="G8" s="38"/>
      <c r="H8" s="67" t="s">
        <v>0</v>
      </c>
      <c r="I8" s="174">
        <f ca="1">IF(INDIRECT("出品一覧表!" &amp; G1 &amp; "$1")&lt;&gt;"", INDIRECT("出品一覧表!" &amp; G1 &amp; "$1"),"")</f>
        <v>2</v>
      </c>
      <c r="J8" s="175"/>
      <c r="K8" s="16"/>
      <c r="L8" s="38"/>
      <c r="M8" s="67" t="s">
        <v>0</v>
      </c>
      <c r="N8" s="174">
        <f ca="1">IF(INDIRECT("出品一覧表!" &amp; L1 &amp; "$1")&lt;&gt;"", INDIRECT("出品一覧表!" &amp; L1 &amp; "$1"),"")</f>
        <v>3</v>
      </c>
      <c r="O8" s="175"/>
      <c r="P8" s="16"/>
      <c r="Q8" s="38"/>
      <c r="R8" s="67" t="s">
        <v>0</v>
      </c>
      <c r="S8" s="174">
        <f ca="1">IF(INDIRECT("出品一覧表!" &amp; Q1 &amp; "$1")&lt;&gt;"", INDIRECT("出品一覧表!" &amp; Q1 &amp; "$1"),"")</f>
        <v>4</v>
      </c>
      <c r="T8" s="175"/>
      <c r="U8" s="16"/>
      <c r="V8" s="38"/>
      <c r="W8" s="67" t="s">
        <v>0</v>
      </c>
      <c r="X8" s="174">
        <f ca="1">IF(INDIRECT("出品一覧表!" &amp; V1 &amp; "$1")&lt;&gt;"", INDIRECT("出品一覧表!" &amp; V1 &amp; "$1"),"")</f>
        <v>5</v>
      </c>
      <c r="Y8" s="175"/>
      <c r="Z8" s="16"/>
      <c r="AA8" s="17"/>
      <c r="AB8" s="67" t="s">
        <v>0</v>
      </c>
      <c r="AC8" s="174">
        <f ca="1">IF(INDIRECT("出品一覧表!" &amp; AA1 &amp; "$1")&lt;&gt;"", INDIRECT("出品一覧表!" &amp; AA1 &amp; "$1"),"")</f>
        <v>6</v>
      </c>
      <c r="AD8" s="175"/>
      <c r="AE8" s="16"/>
      <c r="AF8" s="17"/>
      <c r="AJ8" s="36"/>
      <c r="AK8" s="36"/>
      <c r="AL8" s="1"/>
      <c r="AM8" s="1"/>
      <c r="AN8" s="1"/>
    </row>
    <row r="9" spans="1:40" s="19" customFormat="1" ht="7.2" customHeight="1" x14ac:dyDescent="0.2">
      <c r="A9" s="20"/>
      <c r="B9" s="39"/>
      <c r="C9" s="18"/>
      <c r="F9" s="20"/>
      <c r="G9" s="39"/>
      <c r="H9" s="18"/>
      <c r="K9" s="20"/>
      <c r="L9" s="39"/>
      <c r="M9" s="18"/>
      <c r="P9" s="20"/>
      <c r="Q9" s="39"/>
      <c r="R9" s="18"/>
      <c r="U9" s="20"/>
      <c r="V9" s="39"/>
      <c r="W9" s="18"/>
      <c r="Z9" s="20"/>
      <c r="AA9" s="21"/>
      <c r="AB9" s="18"/>
      <c r="AE9" s="20"/>
      <c r="AF9" s="21"/>
      <c r="AG9" s="26"/>
      <c r="AH9" s="3"/>
      <c r="AI9" s="3"/>
      <c r="AJ9" s="36"/>
      <c r="AK9" s="36"/>
      <c r="AL9" s="1"/>
      <c r="AM9" s="1"/>
      <c r="AN9" s="1"/>
    </row>
    <row r="10" spans="1:40" s="23" customFormat="1" ht="7.2" customHeight="1" x14ac:dyDescent="0.2">
      <c r="A10" s="24"/>
      <c r="B10" s="40"/>
      <c r="C10" s="22"/>
      <c r="F10" s="24"/>
      <c r="G10" s="40"/>
      <c r="H10" s="22"/>
      <c r="K10" s="24"/>
      <c r="L10" s="40"/>
      <c r="M10" s="22"/>
      <c r="P10" s="24"/>
      <c r="Q10" s="40"/>
      <c r="R10" s="22"/>
      <c r="U10" s="24"/>
      <c r="V10" s="40"/>
      <c r="W10" s="22"/>
      <c r="Z10" s="24"/>
      <c r="AA10" s="25"/>
      <c r="AB10" s="22"/>
      <c r="AE10" s="24"/>
      <c r="AF10" s="25"/>
      <c r="AG10" s="27"/>
      <c r="AH10" s="3"/>
      <c r="AI10" s="3"/>
      <c r="AJ10" s="36"/>
      <c r="AK10" s="36"/>
      <c r="AL10" s="1"/>
      <c r="AM10" s="1"/>
      <c r="AN10" s="1"/>
    </row>
    <row r="11" spans="1:40" ht="21" customHeight="1" x14ac:dyDescent="0.2">
      <c r="A11" s="14"/>
      <c r="B11" s="37" t="s">
        <v>38</v>
      </c>
      <c r="C11" s="185" t="s">
        <v>29</v>
      </c>
      <c r="D11" s="186"/>
      <c r="E11" s="187"/>
      <c r="F11" s="28"/>
      <c r="G11" s="42" t="s">
        <v>39</v>
      </c>
      <c r="H11" s="188" t="s">
        <v>29</v>
      </c>
      <c r="I11" s="186"/>
      <c r="J11" s="187"/>
      <c r="K11" s="28"/>
      <c r="L11" s="42" t="s">
        <v>40</v>
      </c>
      <c r="M11" s="188" t="s">
        <v>29</v>
      </c>
      <c r="N11" s="186"/>
      <c r="O11" s="187"/>
      <c r="P11" s="28"/>
      <c r="Q11" s="42" t="s">
        <v>41</v>
      </c>
      <c r="R11" s="188" t="s">
        <v>29</v>
      </c>
      <c r="S11" s="186"/>
      <c r="T11" s="187"/>
      <c r="U11" s="28"/>
      <c r="V11" s="42" t="s">
        <v>42</v>
      </c>
      <c r="W11" s="188" t="s">
        <v>29</v>
      </c>
      <c r="X11" s="186"/>
      <c r="Y11" s="187"/>
      <c r="Z11" s="28"/>
      <c r="AA11" s="29" t="s">
        <v>43</v>
      </c>
      <c r="AB11" s="188" t="s">
        <v>29</v>
      </c>
      <c r="AC11" s="186"/>
      <c r="AD11" s="187"/>
      <c r="AE11" s="28"/>
      <c r="AF11" s="29"/>
      <c r="AJ11" s="36"/>
      <c r="AK11" s="1"/>
      <c r="AL11" s="1"/>
      <c r="AM11" s="1"/>
      <c r="AN11" s="1"/>
    </row>
    <row r="12" spans="1:40" ht="29.25" customHeight="1" x14ac:dyDescent="0.2">
      <c r="A12" s="16"/>
      <c r="B12" s="38"/>
      <c r="C12" s="30" t="s">
        <v>2</v>
      </c>
      <c r="D12" s="170" t="str">
        <f ca="1">IF(INDIRECT("出品一覧表!" &amp; B11 &amp; "$3")&lt;&gt;"", INDIRECT("出品一覧表!" &amp; B11 &amp; "$3"),"")</f>
        <v/>
      </c>
      <c r="E12" s="171"/>
      <c r="F12" s="16"/>
      <c r="G12" s="38"/>
      <c r="H12" s="30" t="s">
        <v>2</v>
      </c>
      <c r="I12" s="170" t="str">
        <f ca="1">IF(INDIRECT("出品一覧表!" &amp; G11 &amp; "$3")&lt;&gt;"", INDIRECT("出品一覧表!" &amp; G11 &amp; "$3"),"")</f>
        <v/>
      </c>
      <c r="J12" s="171"/>
      <c r="K12" s="16"/>
      <c r="L12" s="38"/>
      <c r="M12" s="30" t="s">
        <v>2</v>
      </c>
      <c r="N12" s="170" t="str">
        <f ca="1">IF(INDIRECT("出品一覧表!" &amp; L11 &amp; "$3")&lt;&gt;"", INDIRECT("出品一覧表!" &amp; L11 &amp; "$3"),"")</f>
        <v/>
      </c>
      <c r="O12" s="171"/>
      <c r="P12" s="16"/>
      <c r="Q12" s="38"/>
      <c r="R12" s="30" t="s">
        <v>2</v>
      </c>
      <c r="S12" s="170" t="str">
        <f ca="1">IF(INDIRECT("出品一覧表!" &amp; Q11 &amp; "$3")&lt;&gt;"", INDIRECT("出品一覧表!" &amp; Q11 &amp; "$3"),"")</f>
        <v/>
      </c>
      <c r="T12" s="171"/>
      <c r="U12" s="16"/>
      <c r="V12" s="38"/>
      <c r="W12" s="30" t="s">
        <v>2</v>
      </c>
      <c r="X12" s="170" t="str">
        <f ca="1">IF(INDIRECT("出品一覧表!" &amp; V11 &amp; "$3")&lt;&gt;"", INDIRECT("出品一覧表!" &amp; V11 &amp; "$3"),"")</f>
        <v/>
      </c>
      <c r="Y12" s="171"/>
      <c r="Z12" s="16"/>
      <c r="AA12" s="17"/>
      <c r="AB12" s="30" t="s">
        <v>2</v>
      </c>
      <c r="AC12" s="170" t="str">
        <f ca="1">IF(INDIRECT("出品一覧表!" &amp; AA11 &amp; "$3")&lt;&gt;"", INDIRECT("出品一覧表!" &amp; AA11 &amp; "$3"),"")</f>
        <v/>
      </c>
      <c r="AD12" s="171"/>
      <c r="AE12" s="16"/>
      <c r="AF12" s="17"/>
      <c r="AJ12" s="36"/>
      <c r="AK12" s="1"/>
      <c r="AL12" s="1"/>
      <c r="AM12" s="1"/>
      <c r="AN12" s="1"/>
    </row>
    <row r="13" spans="1:40" ht="13.95" customHeight="1" x14ac:dyDescent="0.2">
      <c r="A13" s="16"/>
      <c r="B13" s="38"/>
      <c r="C13" s="50" t="s">
        <v>31</v>
      </c>
      <c r="D13" s="183"/>
      <c r="E13" s="184"/>
      <c r="F13" s="16"/>
      <c r="G13" s="38"/>
      <c r="H13" s="50" t="s">
        <v>31</v>
      </c>
      <c r="I13" s="183"/>
      <c r="J13" s="184"/>
      <c r="K13" s="16"/>
      <c r="L13" s="38"/>
      <c r="M13" s="50" t="s">
        <v>31</v>
      </c>
      <c r="N13" s="183"/>
      <c r="O13" s="184"/>
      <c r="P13" s="16"/>
      <c r="Q13" s="38"/>
      <c r="R13" s="50" t="s">
        <v>31</v>
      </c>
      <c r="S13" s="183"/>
      <c r="T13" s="184"/>
      <c r="U13" s="16"/>
      <c r="V13" s="38"/>
      <c r="W13" s="50" t="s">
        <v>31</v>
      </c>
      <c r="X13" s="183"/>
      <c r="Y13" s="184"/>
      <c r="Z13" s="16"/>
      <c r="AA13" s="17"/>
      <c r="AB13" s="50" t="s">
        <v>31</v>
      </c>
      <c r="AC13" s="183"/>
      <c r="AD13" s="184"/>
      <c r="AE13" s="16"/>
      <c r="AF13" s="17"/>
    </row>
    <row r="14" spans="1:40" ht="29.25" customHeight="1" x14ac:dyDescent="0.2">
      <c r="A14" s="16"/>
      <c r="B14" s="38"/>
      <c r="C14" s="13" t="s">
        <v>4</v>
      </c>
      <c r="D14" s="166" t="str">
        <f ca="1">IF(INDIRECT("出品一覧表!" &amp; B11 &amp; "$9")&lt;&gt;"", INDIRECT("出品一覧表!" &amp; B11 &amp; "$9"),"")</f>
        <v/>
      </c>
      <c r="E14" s="167"/>
      <c r="F14" s="16"/>
      <c r="G14" s="38"/>
      <c r="H14" s="13" t="s">
        <v>4</v>
      </c>
      <c r="I14" s="166" t="str">
        <f ca="1">IF(INDIRECT("出品一覧表!" &amp; G11 &amp; "$9")&lt;&gt;"", INDIRECT("出品一覧表!" &amp; G11 &amp; "$9"),"")</f>
        <v/>
      </c>
      <c r="J14" s="167"/>
      <c r="K14" s="16"/>
      <c r="L14" s="38"/>
      <c r="M14" s="13" t="s">
        <v>4</v>
      </c>
      <c r="N14" s="166" t="str">
        <f ca="1">IF(INDIRECT("出品一覧表!" &amp; L11 &amp; "$9")&lt;&gt;"", INDIRECT("出品一覧表!" &amp; L11 &amp; "$9"),"")</f>
        <v/>
      </c>
      <c r="O14" s="167"/>
      <c r="P14" s="16"/>
      <c r="Q14" s="38"/>
      <c r="R14" s="13" t="s">
        <v>4</v>
      </c>
      <c r="S14" s="166" t="str">
        <f ca="1">IF(INDIRECT("出品一覧表!" &amp; Q11 &amp; "$9")&lt;&gt;"", INDIRECT("出品一覧表!" &amp; Q11 &amp; "$9"),"")</f>
        <v/>
      </c>
      <c r="T14" s="167"/>
      <c r="U14" s="16"/>
      <c r="V14" s="38"/>
      <c r="W14" s="13" t="s">
        <v>4</v>
      </c>
      <c r="X14" s="166" t="str">
        <f ca="1">IF(INDIRECT("出品一覧表!" &amp; V11 &amp; "$9")&lt;&gt;"", INDIRECT("出品一覧表!" &amp; V11 &amp; "$9"),"")</f>
        <v/>
      </c>
      <c r="Y14" s="167"/>
      <c r="Z14" s="16"/>
      <c r="AA14" s="17"/>
      <c r="AB14" s="13" t="s">
        <v>4</v>
      </c>
      <c r="AC14" s="166" t="str">
        <f ca="1">IF(INDIRECT("出品一覧表!" &amp; AA11 &amp; "$9")&lt;&gt;"", INDIRECT("出品一覧表!" &amp; AA11 &amp; "$9"),"")</f>
        <v/>
      </c>
      <c r="AD14" s="167"/>
      <c r="AE14" s="16"/>
      <c r="AF14" s="17"/>
    </row>
    <row r="15" spans="1:40" ht="29.25" customHeight="1" x14ac:dyDescent="0.2">
      <c r="A15" s="16"/>
      <c r="B15" s="38"/>
      <c r="C15" s="59" t="s">
        <v>30</v>
      </c>
      <c r="D15" s="168"/>
      <c r="E15" s="169"/>
      <c r="F15" s="16"/>
      <c r="G15" s="38"/>
      <c r="H15" s="59" t="s">
        <v>30</v>
      </c>
      <c r="I15" s="168"/>
      <c r="J15" s="169"/>
      <c r="K15" s="16"/>
      <c r="L15" s="38"/>
      <c r="M15" s="59" t="s">
        <v>30</v>
      </c>
      <c r="N15" s="168"/>
      <c r="O15" s="169"/>
      <c r="P15" s="16"/>
      <c r="Q15" s="38"/>
      <c r="R15" s="59" t="s">
        <v>30</v>
      </c>
      <c r="S15" s="168"/>
      <c r="T15" s="169"/>
      <c r="U15" s="16"/>
      <c r="V15" s="38"/>
      <c r="W15" s="59" t="s">
        <v>30</v>
      </c>
      <c r="X15" s="168"/>
      <c r="Y15" s="169"/>
      <c r="Z15" s="16"/>
      <c r="AA15" s="17"/>
      <c r="AB15" s="59" t="s">
        <v>30</v>
      </c>
      <c r="AC15" s="168"/>
      <c r="AD15" s="169"/>
      <c r="AE15" s="16"/>
      <c r="AF15" s="17"/>
    </row>
    <row r="16" spans="1:40" ht="29.25" customHeight="1" x14ac:dyDescent="0.2">
      <c r="A16" s="16"/>
      <c r="B16" s="38"/>
      <c r="C16" s="13" t="s">
        <v>1</v>
      </c>
      <c r="D16" s="170" t="str">
        <f ca="1">IF(INDIRECT("出品一覧表!" &amp; B11 &amp; "$2")&lt;&gt;"", INDIRECT("出品一覧表!" &amp; B11 &amp; "$2"),"")</f>
        <v/>
      </c>
      <c r="E16" s="171"/>
      <c r="F16" s="16"/>
      <c r="G16" s="38"/>
      <c r="H16" s="13" t="s">
        <v>1</v>
      </c>
      <c r="I16" s="170" t="str">
        <f ca="1">IF(INDIRECT("出品一覧表!" &amp; G11 &amp; "$2")&lt;&gt;"", INDIRECT("出品一覧表!" &amp; G11 &amp; "$2"),"")</f>
        <v/>
      </c>
      <c r="J16" s="171"/>
      <c r="K16" s="16"/>
      <c r="L16" s="38"/>
      <c r="M16" s="13" t="s">
        <v>1</v>
      </c>
      <c r="N16" s="170" t="str">
        <f ca="1">IF(INDIRECT("出品一覧表!" &amp; L11 &amp; "$2")&lt;&gt;"", INDIRECT("出品一覧表!" &amp; L11 &amp; "$2"),"")</f>
        <v/>
      </c>
      <c r="O16" s="171"/>
      <c r="P16" s="16"/>
      <c r="Q16" s="38"/>
      <c r="R16" s="13" t="s">
        <v>1</v>
      </c>
      <c r="S16" s="170" t="str">
        <f ca="1">IF(INDIRECT("出品一覧表!" &amp; Q11 &amp; "$2")&lt;&gt;"", INDIRECT("出品一覧表!" &amp; Q11 &amp; "$2"),"")</f>
        <v/>
      </c>
      <c r="T16" s="171"/>
      <c r="U16" s="16"/>
      <c r="V16" s="38"/>
      <c r="W16" s="13" t="s">
        <v>1</v>
      </c>
      <c r="X16" s="170" t="str">
        <f ca="1">IF(INDIRECT("出品一覧表!" &amp; V11 &amp; "$2")&lt;&gt;"", INDIRECT("出品一覧表!" &amp; V11 &amp; "$2"),"")</f>
        <v/>
      </c>
      <c r="Y16" s="171"/>
      <c r="Z16" s="16"/>
      <c r="AA16" s="17"/>
      <c r="AB16" s="13" t="s">
        <v>1</v>
      </c>
      <c r="AC16" s="170" t="str">
        <f ca="1">IF(INDIRECT("出品一覧表!" &amp; AA11 &amp; "$2")&lt;&gt;"", INDIRECT("出品一覧表!" &amp; AA11 &amp; "$2"),"")</f>
        <v/>
      </c>
      <c r="AD16" s="171"/>
      <c r="AE16" s="16"/>
      <c r="AF16" s="17"/>
    </row>
    <row r="17" spans="1:35" ht="29.25" customHeight="1" x14ac:dyDescent="0.2">
      <c r="A17" s="16"/>
      <c r="B17" s="38"/>
      <c r="C17" s="66" t="s">
        <v>28</v>
      </c>
      <c r="D17" s="172" t="str">
        <f>IF(出品一覧表!$AB$3&lt;&gt;"",出品一覧表!$AB$3,"")</f>
        <v/>
      </c>
      <c r="E17" s="173"/>
      <c r="F17" s="16"/>
      <c r="G17" s="38"/>
      <c r="H17" s="66" t="s">
        <v>28</v>
      </c>
      <c r="I17" s="172" t="str">
        <f>IF(出品一覧表!$AB$3&lt;&gt;"",出品一覧表!$AB$3,"")</f>
        <v/>
      </c>
      <c r="J17" s="173"/>
      <c r="K17" s="16"/>
      <c r="L17" s="38"/>
      <c r="M17" s="66" t="s">
        <v>28</v>
      </c>
      <c r="N17" s="172" t="str">
        <f>IF(出品一覧表!$AB$3&lt;&gt;"",出品一覧表!$AB$3,"")</f>
        <v/>
      </c>
      <c r="O17" s="173"/>
      <c r="P17" s="16"/>
      <c r="Q17" s="38"/>
      <c r="R17" s="66" t="s">
        <v>28</v>
      </c>
      <c r="S17" s="172" t="str">
        <f>IF(出品一覧表!$AB$3&lt;&gt;"",出品一覧表!$AB$3,"")</f>
        <v/>
      </c>
      <c r="T17" s="173"/>
      <c r="U17" s="16"/>
      <c r="V17" s="38"/>
      <c r="W17" s="66" t="s">
        <v>28</v>
      </c>
      <c r="X17" s="172" t="str">
        <f>IF(出品一覧表!$AB$3&lt;&gt;"",出品一覧表!$AB$3,"")</f>
        <v/>
      </c>
      <c r="Y17" s="173"/>
      <c r="Z17" s="16"/>
      <c r="AA17" s="17"/>
      <c r="AB17" s="66" t="s">
        <v>28</v>
      </c>
      <c r="AC17" s="172" t="str">
        <f>IF(出品一覧表!$AB$3&lt;&gt;"",出品一覧表!$AB$3,"")</f>
        <v/>
      </c>
      <c r="AD17" s="173"/>
      <c r="AE17" s="16"/>
      <c r="AF17" s="17"/>
    </row>
    <row r="18" spans="1:35" ht="29.25" customHeight="1" x14ac:dyDescent="0.2">
      <c r="A18" s="16"/>
      <c r="B18" s="38"/>
      <c r="C18" s="67" t="s">
        <v>0</v>
      </c>
      <c r="D18" s="174">
        <f ca="1">IF(INDIRECT("出品一覧表!" &amp; B11 &amp; "$1")&lt;&gt;"", INDIRECT("出品一覧表!" &amp; B11 &amp; "$1"),"")</f>
        <v>7</v>
      </c>
      <c r="E18" s="175"/>
      <c r="F18" s="16"/>
      <c r="G18" s="38"/>
      <c r="H18" s="67" t="s">
        <v>0</v>
      </c>
      <c r="I18" s="174">
        <f ca="1">IF(INDIRECT("出品一覧表!" &amp; G11 &amp; "$1")&lt;&gt;"", INDIRECT("出品一覧表!" &amp; G11 &amp; "$1"),"")</f>
        <v>8</v>
      </c>
      <c r="J18" s="175"/>
      <c r="K18" s="16"/>
      <c r="L18" s="38"/>
      <c r="M18" s="67" t="s">
        <v>0</v>
      </c>
      <c r="N18" s="174">
        <f ca="1">IF(INDIRECT("出品一覧表!" &amp; L11 &amp; "$1")&lt;&gt;"", INDIRECT("出品一覧表!" &amp; L11 &amp; "$1"),"")</f>
        <v>9</v>
      </c>
      <c r="O18" s="175"/>
      <c r="P18" s="16"/>
      <c r="Q18" s="38"/>
      <c r="R18" s="67" t="s">
        <v>0</v>
      </c>
      <c r="S18" s="174">
        <f ca="1">IF(INDIRECT("出品一覧表!" &amp; Q11 &amp; "$1")&lt;&gt;"", INDIRECT("出品一覧表!" &amp; Q11 &amp; "$1"),"")</f>
        <v>10</v>
      </c>
      <c r="T18" s="175"/>
      <c r="U18" s="16"/>
      <c r="V18" s="38"/>
      <c r="W18" s="67" t="s">
        <v>0</v>
      </c>
      <c r="X18" s="174">
        <f ca="1">IF(INDIRECT("出品一覧表!" &amp; V11 &amp; "$1")&lt;&gt;"", INDIRECT("出品一覧表!" &amp; V11 &amp; "$1"),"")</f>
        <v>11</v>
      </c>
      <c r="Y18" s="175"/>
      <c r="Z18" s="16"/>
      <c r="AA18" s="17"/>
      <c r="AB18" s="67" t="s">
        <v>0</v>
      </c>
      <c r="AC18" s="174">
        <f ca="1">IF(INDIRECT("出品一覧表!" &amp; AA11 &amp; "$1")&lt;&gt;"", INDIRECT("出品一覧表!" &amp; AA11 &amp; "$1"),"")</f>
        <v>12</v>
      </c>
      <c r="AD18" s="175"/>
      <c r="AE18" s="16"/>
      <c r="AF18" s="17"/>
    </row>
    <row r="19" spans="1:35" s="19" customFormat="1" ht="7.2" customHeight="1" x14ac:dyDescent="0.2">
      <c r="A19" s="20"/>
      <c r="B19" s="39"/>
      <c r="C19" s="18"/>
      <c r="F19" s="20"/>
      <c r="G19" s="39"/>
      <c r="H19" s="18"/>
      <c r="K19" s="20"/>
      <c r="L19" s="39"/>
      <c r="M19" s="18"/>
      <c r="P19" s="20"/>
      <c r="Q19" s="39"/>
      <c r="R19" s="18"/>
      <c r="U19" s="20"/>
      <c r="V19" s="39"/>
      <c r="W19" s="18"/>
      <c r="Z19" s="20"/>
      <c r="AA19" s="21"/>
      <c r="AB19" s="18"/>
      <c r="AE19" s="20"/>
      <c r="AF19" s="21"/>
      <c r="AG19" s="26"/>
      <c r="AH19" s="3"/>
      <c r="AI19" s="3"/>
    </row>
    <row r="20" spans="1:35" s="23" customFormat="1" ht="7.2" customHeight="1" x14ac:dyDescent="0.2">
      <c r="A20" s="24"/>
      <c r="B20" s="40"/>
      <c r="C20" s="22"/>
      <c r="F20" s="24"/>
      <c r="G20" s="40"/>
      <c r="H20" s="22"/>
      <c r="K20" s="24"/>
      <c r="L20" s="40"/>
      <c r="M20" s="22"/>
      <c r="P20" s="24"/>
      <c r="Q20" s="40"/>
      <c r="R20" s="22"/>
      <c r="U20" s="24"/>
      <c r="V20" s="40"/>
      <c r="W20" s="22"/>
      <c r="Z20" s="24"/>
      <c r="AA20" s="25"/>
      <c r="AB20" s="22"/>
      <c r="AE20" s="24"/>
      <c r="AF20" s="25"/>
      <c r="AG20" s="27"/>
      <c r="AH20" s="32"/>
      <c r="AI20" s="32"/>
    </row>
    <row r="21" spans="1:35" ht="21" customHeight="1" x14ac:dyDescent="0.2">
      <c r="A21" s="14"/>
      <c r="B21" s="37" t="s">
        <v>44</v>
      </c>
      <c r="C21" s="185" t="s">
        <v>29</v>
      </c>
      <c r="D21" s="186"/>
      <c r="E21" s="187"/>
      <c r="F21" s="28"/>
      <c r="G21" s="42" t="s">
        <v>45</v>
      </c>
      <c r="H21" s="188" t="s">
        <v>29</v>
      </c>
      <c r="I21" s="186"/>
      <c r="J21" s="187"/>
      <c r="K21" s="28"/>
      <c r="L21" s="42" t="s">
        <v>46</v>
      </c>
      <c r="M21" s="188" t="s">
        <v>29</v>
      </c>
      <c r="N21" s="186"/>
      <c r="O21" s="187"/>
      <c r="P21" s="28"/>
      <c r="Q21" s="42" t="s">
        <v>47</v>
      </c>
      <c r="R21" s="188" t="s">
        <v>29</v>
      </c>
      <c r="S21" s="186"/>
      <c r="T21" s="187"/>
      <c r="U21" s="28"/>
      <c r="V21" s="42" t="s">
        <v>48</v>
      </c>
      <c r="W21" s="188" t="s">
        <v>29</v>
      </c>
      <c r="X21" s="186"/>
      <c r="Y21" s="187"/>
      <c r="Z21" s="28"/>
      <c r="AA21" s="29" t="s">
        <v>49</v>
      </c>
      <c r="AB21" s="188" t="s">
        <v>29</v>
      </c>
      <c r="AC21" s="186"/>
      <c r="AD21" s="187"/>
      <c r="AE21" s="28"/>
      <c r="AF21" s="29"/>
      <c r="AH21" s="32"/>
      <c r="AI21" s="32"/>
    </row>
    <row r="22" spans="1:35" ht="29.25" customHeight="1" x14ac:dyDescent="0.2">
      <c r="A22" s="16"/>
      <c r="B22" s="38"/>
      <c r="C22" s="30" t="s">
        <v>2</v>
      </c>
      <c r="D22" s="170" t="str">
        <f ca="1">IF(INDIRECT("出品一覧表!" &amp; B21 &amp; "$3")&lt;&gt;"", INDIRECT("出品一覧表!" &amp; B21 &amp; "$3"),"")</f>
        <v/>
      </c>
      <c r="E22" s="171"/>
      <c r="F22" s="16"/>
      <c r="G22" s="38"/>
      <c r="H22" s="30" t="s">
        <v>2</v>
      </c>
      <c r="I22" s="170" t="str">
        <f ca="1">IF(INDIRECT("出品一覧表!" &amp; G21 &amp; "$3")&lt;&gt;"", INDIRECT("出品一覧表!" &amp; G21 &amp; "$3"),"")</f>
        <v/>
      </c>
      <c r="J22" s="171"/>
      <c r="K22" s="16"/>
      <c r="L22" s="38"/>
      <c r="M22" s="30" t="s">
        <v>2</v>
      </c>
      <c r="N22" s="170" t="str">
        <f ca="1">IF(INDIRECT("出品一覧表!" &amp; L21 &amp; "$3")&lt;&gt;"", INDIRECT("出品一覧表!" &amp; L21 &amp; "$3"),"")</f>
        <v/>
      </c>
      <c r="O22" s="171"/>
      <c r="P22" s="16"/>
      <c r="Q22" s="38"/>
      <c r="R22" s="30" t="s">
        <v>2</v>
      </c>
      <c r="S22" s="170" t="str">
        <f ca="1">IF(INDIRECT("出品一覧表!" &amp; Q21 &amp; "$3")&lt;&gt;"", INDIRECT("出品一覧表!" &amp; Q21 &amp; "$3"),"")</f>
        <v/>
      </c>
      <c r="T22" s="171"/>
      <c r="U22" s="16"/>
      <c r="V22" s="38"/>
      <c r="W22" s="30" t="s">
        <v>2</v>
      </c>
      <c r="X22" s="170" t="str">
        <f ca="1">IF(INDIRECT("出品一覧表!" &amp; V21 &amp; "$3")&lt;&gt;"", INDIRECT("出品一覧表!" &amp; V21 &amp; "$3"),"")</f>
        <v/>
      </c>
      <c r="Y22" s="171"/>
      <c r="Z22" s="16"/>
      <c r="AA22" s="17"/>
      <c r="AB22" s="30" t="s">
        <v>2</v>
      </c>
      <c r="AC22" s="170" t="str">
        <f ca="1">IF(INDIRECT("出品一覧表!" &amp; AA21 &amp; "$3")&lt;&gt;"", INDIRECT("出品一覧表!" &amp; AA21 &amp; "$3"),"")</f>
        <v/>
      </c>
      <c r="AD22" s="171"/>
      <c r="AE22" s="16"/>
      <c r="AF22" s="17"/>
      <c r="AH22" s="32"/>
      <c r="AI22" s="32"/>
    </row>
    <row r="23" spans="1:35" ht="13.95" customHeight="1" x14ac:dyDescent="0.2">
      <c r="A23" s="16"/>
      <c r="B23" s="38"/>
      <c r="C23" s="50" t="s">
        <v>31</v>
      </c>
      <c r="D23" s="183"/>
      <c r="E23" s="184"/>
      <c r="F23" s="16"/>
      <c r="G23" s="38"/>
      <c r="H23" s="50" t="s">
        <v>31</v>
      </c>
      <c r="I23" s="183"/>
      <c r="J23" s="184"/>
      <c r="K23" s="16"/>
      <c r="L23" s="38"/>
      <c r="M23" s="50" t="s">
        <v>31</v>
      </c>
      <c r="N23" s="183"/>
      <c r="O23" s="184"/>
      <c r="P23" s="16"/>
      <c r="Q23" s="38"/>
      <c r="R23" s="50" t="s">
        <v>31</v>
      </c>
      <c r="S23" s="183"/>
      <c r="T23" s="184"/>
      <c r="U23" s="16"/>
      <c r="V23" s="38"/>
      <c r="W23" s="50" t="s">
        <v>31</v>
      </c>
      <c r="X23" s="183"/>
      <c r="Y23" s="184"/>
      <c r="Z23" s="16"/>
      <c r="AA23" s="17"/>
      <c r="AB23" s="50" t="s">
        <v>31</v>
      </c>
      <c r="AC23" s="183"/>
      <c r="AD23" s="184"/>
      <c r="AE23" s="16"/>
      <c r="AF23" s="17"/>
      <c r="AH23" s="32"/>
      <c r="AI23" s="32"/>
    </row>
    <row r="24" spans="1:35" ht="29.25" customHeight="1" x14ac:dyDescent="0.2">
      <c r="A24" s="16"/>
      <c r="B24" s="38"/>
      <c r="C24" s="13" t="s">
        <v>4</v>
      </c>
      <c r="D24" s="166" t="str">
        <f ca="1">IF(INDIRECT("出品一覧表!" &amp; B21 &amp; "$9")&lt;&gt;"", INDIRECT("出品一覧表!" &amp; B21 &amp; "$9"),"")</f>
        <v/>
      </c>
      <c r="E24" s="167"/>
      <c r="F24" s="16"/>
      <c r="G24" s="38"/>
      <c r="H24" s="13" t="s">
        <v>4</v>
      </c>
      <c r="I24" s="166" t="str">
        <f ca="1">IF(INDIRECT("出品一覧表!" &amp; G21 &amp; "$9")&lt;&gt;"", INDIRECT("出品一覧表!" &amp; G21 &amp; "$9"),"")</f>
        <v/>
      </c>
      <c r="J24" s="167"/>
      <c r="K24" s="16"/>
      <c r="L24" s="38"/>
      <c r="M24" s="13" t="s">
        <v>4</v>
      </c>
      <c r="N24" s="166" t="str">
        <f ca="1">IF(INDIRECT("出品一覧表!" &amp; L21 &amp; "$9")&lt;&gt;"", INDIRECT("出品一覧表!" &amp; L21 &amp; "$9"),"")</f>
        <v/>
      </c>
      <c r="O24" s="167"/>
      <c r="P24" s="16"/>
      <c r="Q24" s="38"/>
      <c r="R24" s="13" t="s">
        <v>4</v>
      </c>
      <c r="S24" s="166" t="str">
        <f ca="1">IF(INDIRECT("出品一覧表!" &amp; Q21 &amp; "$9")&lt;&gt;"", INDIRECT("出品一覧表!" &amp; Q21 &amp; "$9"),"")</f>
        <v/>
      </c>
      <c r="T24" s="167"/>
      <c r="U24" s="16"/>
      <c r="V24" s="38"/>
      <c r="W24" s="13" t="s">
        <v>4</v>
      </c>
      <c r="X24" s="166" t="str">
        <f ca="1">IF(INDIRECT("出品一覧表!" &amp; V21 &amp; "$9")&lt;&gt;"", INDIRECT("出品一覧表!" &amp; V21 &amp; "$9"),"")</f>
        <v/>
      </c>
      <c r="Y24" s="167"/>
      <c r="Z24" s="16"/>
      <c r="AA24" s="17"/>
      <c r="AB24" s="13" t="s">
        <v>4</v>
      </c>
      <c r="AC24" s="166" t="str">
        <f ca="1">IF(INDIRECT("出品一覧表!" &amp; AA21 &amp; "$9")&lt;&gt;"", INDIRECT("出品一覧表!" &amp; AA21 &amp; "$9"),"")</f>
        <v/>
      </c>
      <c r="AD24" s="167"/>
      <c r="AE24" s="16"/>
      <c r="AF24" s="17"/>
      <c r="AH24" s="32"/>
      <c r="AI24" s="32"/>
    </row>
    <row r="25" spans="1:35" ht="29.25" customHeight="1" x14ac:dyDescent="0.2">
      <c r="A25" s="16"/>
      <c r="B25" s="38"/>
      <c r="C25" s="59" t="s">
        <v>30</v>
      </c>
      <c r="D25" s="168"/>
      <c r="E25" s="169"/>
      <c r="F25" s="16"/>
      <c r="G25" s="38"/>
      <c r="H25" s="59" t="s">
        <v>30</v>
      </c>
      <c r="I25" s="168"/>
      <c r="J25" s="169"/>
      <c r="K25" s="16"/>
      <c r="L25" s="38"/>
      <c r="M25" s="59" t="s">
        <v>30</v>
      </c>
      <c r="N25" s="168"/>
      <c r="O25" s="169"/>
      <c r="P25" s="16"/>
      <c r="Q25" s="38"/>
      <c r="R25" s="59" t="s">
        <v>30</v>
      </c>
      <c r="S25" s="168"/>
      <c r="T25" s="169"/>
      <c r="U25" s="16"/>
      <c r="V25" s="38"/>
      <c r="W25" s="59" t="s">
        <v>30</v>
      </c>
      <c r="X25" s="168"/>
      <c r="Y25" s="169"/>
      <c r="Z25" s="16"/>
      <c r="AA25" s="17"/>
      <c r="AB25" s="59" t="s">
        <v>30</v>
      </c>
      <c r="AC25" s="168"/>
      <c r="AD25" s="169"/>
      <c r="AE25" s="16"/>
      <c r="AF25" s="17"/>
      <c r="AH25" s="32"/>
      <c r="AI25" s="32"/>
    </row>
    <row r="26" spans="1:35" ht="29.25" customHeight="1" x14ac:dyDescent="0.2">
      <c r="A26" s="16"/>
      <c r="B26" s="38"/>
      <c r="C26" s="13" t="s">
        <v>1</v>
      </c>
      <c r="D26" s="170" t="str">
        <f ca="1">IF(INDIRECT("出品一覧表!" &amp; B21 &amp; "$2")&lt;&gt;"", INDIRECT("出品一覧表!" &amp; B21 &amp; "$2"),"")</f>
        <v/>
      </c>
      <c r="E26" s="171"/>
      <c r="F26" s="16"/>
      <c r="G26" s="38"/>
      <c r="H26" s="13" t="s">
        <v>1</v>
      </c>
      <c r="I26" s="170" t="str">
        <f ca="1">IF(INDIRECT("出品一覧表!" &amp; G21 &amp; "$2")&lt;&gt;"", INDIRECT("出品一覧表!" &amp; G21 &amp; "$2"),"")</f>
        <v/>
      </c>
      <c r="J26" s="171"/>
      <c r="K26" s="16"/>
      <c r="L26" s="38"/>
      <c r="M26" s="13" t="s">
        <v>1</v>
      </c>
      <c r="N26" s="170" t="str">
        <f ca="1">IF(INDIRECT("出品一覧表!" &amp; L21 &amp; "$2")&lt;&gt;"", INDIRECT("出品一覧表!" &amp; L21 &amp; "$2"),"")</f>
        <v/>
      </c>
      <c r="O26" s="171"/>
      <c r="P26" s="16"/>
      <c r="Q26" s="38"/>
      <c r="R26" s="13" t="s">
        <v>1</v>
      </c>
      <c r="S26" s="170" t="str">
        <f ca="1">IF(INDIRECT("出品一覧表!" &amp; Q21 &amp; "$2")&lt;&gt;"", INDIRECT("出品一覧表!" &amp; Q21 &amp; "$2"),"")</f>
        <v/>
      </c>
      <c r="T26" s="171"/>
      <c r="U26" s="16"/>
      <c r="V26" s="38"/>
      <c r="W26" s="13" t="s">
        <v>1</v>
      </c>
      <c r="X26" s="170" t="str">
        <f ca="1">IF(INDIRECT("出品一覧表!" &amp; V21 &amp; "$2")&lt;&gt;"", INDIRECT("出品一覧表!" &amp; V21 &amp; "$2"),"")</f>
        <v/>
      </c>
      <c r="Y26" s="171"/>
      <c r="Z26" s="16"/>
      <c r="AA26" s="17"/>
      <c r="AB26" s="13" t="s">
        <v>1</v>
      </c>
      <c r="AC26" s="170" t="str">
        <f ca="1">IF(INDIRECT("出品一覧表!" &amp; AA21 &amp; "$2")&lt;&gt;"", INDIRECT("出品一覧表!" &amp; AA21 &amp; "$2"),"")</f>
        <v/>
      </c>
      <c r="AD26" s="171"/>
      <c r="AE26" s="16"/>
      <c r="AF26" s="17"/>
      <c r="AH26" s="32"/>
      <c r="AI26" s="32"/>
    </row>
    <row r="27" spans="1:35" ht="29.25" customHeight="1" x14ac:dyDescent="0.2">
      <c r="A27" s="16"/>
      <c r="B27" s="38"/>
      <c r="C27" s="66" t="s">
        <v>28</v>
      </c>
      <c r="D27" s="172" t="str">
        <f>IF(出品一覧表!$AB$3&lt;&gt;"",出品一覧表!$AB$3,"")</f>
        <v/>
      </c>
      <c r="E27" s="173"/>
      <c r="F27" s="16"/>
      <c r="G27" s="38"/>
      <c r="H27" s="66" t="s">
        <v>28</v>
      </c>
      <c r="I27" s="172" t="str">
        <f>IF(出品一覧表!$AB$3&lt;&gt;"",出品一覧表!$AB$3,"")</f>
        <v/>
      </c>
      <c r="J27" s="173"/>
      <c r="K27" s="16"/>
      <c r="L27" s="38"/>
      <c r="M27" s="66" t="s">
        <v>28</v>
      </c>
      <c r="N27" s="172" t="str">
        <f>IF(出品一覧表!$AB$3&lt;&gt;"",出品一覧表!$AB$3,"")</f>
        <v/>
      </c>
      <c r="O27" s="173"/>
      <c r="P27" s="16"/>
      <c r="Q27" s="38"/>
      <c r="R27" s="66" t="s">
        <v>28</v>
      </c>
      <c r="S27" s="172" t="str">
        <f>IF(出品一覧表!$AB$3&lt;&gt;"",出品一覧表!$AB$3,"")</f>
        <v/>
      </c>
      <c r="T27" s="173"/>
      <c r="U27" s="16"/>
      <c r="V27" s="38"/>
      <c r="W27" s="66" t="s">
        <v>28</v>
      </c>
      <c r="X27" s="172" t="str">
        <f>IF(出品一覧表!$AB$3&lt;&gt;"",出品一覧表!$AB$3,"")</f>
        <v/>
      </c>
      <c r="Y27" s="173"/>
      <c r="Z27" s="16"/>
      <c r="AA27" s="17"/>
      <c r="AB27" s="66" t="s">
        <v>28</v>
      </c>
      <c r="AC27" s="172" t="str">
        <f>IF(出品一覧表!$AB$3&lt;&gt;"",出品一覧表!$AB$3,"")</f>
        <v/>
      </c>
      <c r="AD27" s="173"/>
      <c r="AE27" s="16"/>
      <c r="AF27" s="17"/>
      <c r="AH27" s="32"/>
      <c r="AI27" s="32"/>
    </row>
    <row r="28" spans="1:35" ht="29.25" customHeight="1" x14ac:dyDescent="0.2">
      <c r="A28" s="16"/>
      <c r="B28" s="38"/>
      <c r="C28" s="67" t="s">
        <v>0</v>
      </c>
      <c r="D28" s="174">
        <f ca="1">IF(INDIRECT("出品一覧表!" &amp; B21 &amp; "$1")&lt;&gt;"", INDIRECT("出品一覧表!" &amp; B21 &amp; "$1"),"")</f>
        <v>13</v>
      </c>
      <c r="E28" s="175"/>
      <c r="F28" s="16"/>
      <c r="G28" s="38"/>
      <c r="H28" s="67" t="s">
        <v>0</v>
      </c>
      <c r="I28" s="174">
        <f ca="1">IF(INDIRECT("出品一覧表!" &amp; G21 &amp; "$1")&lt;&gt;"", INDIRECT("出品一覧表!" &amp; G21 &amp; "$1"),"")</f>
        <v>14</v>
      </c>
      <c r="J28" s="175"/>
      <c r="K28" s="16"/>
      <c r="L28" s="38"/>
      <c r="M28" s="67" t="s">
        <v>0</v>
      </c>
      <c r="N28" s="174">
        <f ca="1">IF(INDIRECT("出品一覧表!" &amp; L21 &amp; "$1")&lt;&gt;"", INDIRECT("出品一覧表!" &amp; L21 &amp; "$1"),"")</f>
        <v>15</v>
      </c>
      <c r="O28" s="175"/>
      <c r="P28" s="16"/>
      <c r="Q28" s="38"/>
      <c r="R28" s="67" t="s">
        <v>0</v>
      </c>
      <c r="S28" s="174">
        <f ca="1">IF(INDIRECT("出品一覧表!" &amp; Q21 &amp; "$1")&lt;&gt;"", INDIRECT("出品一覧表!" &amp; Q21 &amp; "$1"),"")</f>
        <v>16</v>
      </c>
      <c r="T28" s="175"/>
      <c r="U28" s="16"/>
      <c r="V28" s="38"/>
      <c r="W28" s="67" t="s">
        <v>0</v>
      </c>
      <c r="X28" s="174">
        <f ca="1">IF(INDIRECT("出品一覧表!" &amp; V21 &amp; "$1")&lt;&gt;"", INDIRECT("出品一覧表!" &amp; V21 &amp; "$1"),"")</f>
        <v>17</v>
      </c>
      <c r="Y28" s="175"/>
      <c r="Z28" s="16"/>
      <c r="AA28" s="17"/>
      <c r="AB28" s="67" t="s">
        <v>0</v>
      </c>
      <c r="AC28" s="174">
        <f ca="1">IF(INDIRECT("出品一覧表!" &amp; AA21 &amp; "$1")&lt;&gt;"", INDIRECT("出品一覧表!" &amp; AA21 &amp; "$1"),"")</f>
        <v>18</v>
      </c>
      <c r="AD28" s="175"/>
      <c r="AE28" s="16"/>
      <c r="AF28" s="17"/>
      <c r="AH28" s="32"/>
      <c r="AI28" s="32"/>
    </row>
    <row r="29" spans="1:35" s="19" customFormat="1" ht="7.2" customHeight="1" x14ac:dyDescent="0.2">
      <c r="A29" s="20"/>
      <c r="B29" s="39"/>
      <c r="C29" s="18"/>
      <c r="F29" s="20"/>
      <c r="G29" s="39"/>
      <c r="H29" s="18"/>
      <c r="K29" s="20"/>
      <c r="L29" s="39"/>
      <c r="M29" s="18"/>
      <c r="P29" s="20"/>
      <c r="Q29" s="39"/>
      <c r="R29" s="18"/>
      <c r="U29" s="20"/>
      <c r="V29" s="39"/>
      <c r="W29" s="18"/>
      <c r="Z29" s="20"/>
      <c r="AA29" s="21"/>
      <c r="AB29" s="18"/>
      <c r="AE29" s="20"/>
      <c r="AF29" s="21"/>
      <c r="AG29" s="26"/>
      <c r="AH29" s="32"/>
      <c r="AI29" s="32"/>
    </row>
    <row r="30" spans="1:35" s="23" customFormat="1" ht="7.2" customHeight="1" x14ac:dyDescent="0.2">
      <c r="A30" s="24"/>
      <c r="B30" s="40"/>
      <c r="C30" s="22"/>
      <c r="F30" s="24"/>
      <c r="G30" s="40"/>
      <c r="H30" s="22"/>
      <c r="K30" s="24"/>
      <c r="L30" s="40"/>
      <c r="M30" s="22"/>
      <c r="P30" s="24"/>
      <c r="Q30" s="40"/>
      <c r="R30" s="22"/>
      <c r="U30" s="24"/>
      <c r="V30" s="40"/>
      <c r="W30" s="22"/>
      <c r="Z30" s="24"/>
      <c r="AA30" s="25"/>
      <c r="AB30" s="22"/>
      <c r="AE30" s="24"/>
      <c r="AF30" s="25"/>
      <c r="AG30" s="27"/>
      <c r="AH30" s="27"/>
      <c r="AI30" s="27"/>
    </row>
    <row r="31" spans="1:35" ht="21" customHeight="1" x14ac:dyDescent="0.2">
      <c r="A31" s="14"/>
      <c r="B31" s="37" t="s">
        <v>50</v>
      </c>
      <c r="C31" s="185" t="s">
        <v>29</v>
      </c>
      <c r="D31" s="186"/>
      <c r="E31" s="187"/>
      <c r="F31" s="14"/>
      <c r="G31" s="37" t="s">
        <v>51</v>
      </c>
      <c r="H31" s="185" t="s">
        <v>29</v>
      </c>
      <c r="I31" s="186"/>
      <c r="J31" s="187"/>
      <c r="K31" s="14"/>
      <c r="L31" s="37" t="s">
        <v>52</v>
      </c>
      <c r="M31" s="185" t="s">
        <v>29</v>
      </c>
      <c r="N31" s="186"/>
      <c r="O31" s="187"/>
      <c r="P31" s="14"/>
      <c r="Q31" s="37" t="s">
        <v>53</v>
      </c>
      <c r="R31" s="185" t="s">
        <v>29</v>
      </c>
      <c r="S31" s="186"/>
      <c r="T31" s="187"/>
      <c r="U31" s="14"/>
      <c r="V31" s="37" t="s">
        <v>54</v>
      </c>
      <c r="W31" s="185" t="s">
        <v>29</v>
      </c>
      <c r="X31" s="186"/>
      <c r="Y31" s="187"/>
      <c r="Z31" s="14"/>
      <c r="AA31" s="15" t="s">
        <v>55</v>
      </c>
      <c r="AB31" s="185" t="s">
        <v>29</v>
      </c>
      <c r="AC31" s="186"/>
      <c r="AD31" s="187"/>
      <c r="AE31" s="14"/>
      <c r="AF31" s="15"/>
      <c r="AI31" s="55"/>
    </row>
    <row r="32" spans="1:35" ht="28.95" customHeight="1" x14ac:dyDescent="0.2">
      <c r="A32" s="16"/>
      <c r="B32" s="38"/>
      <c r="C32" s="30" t="s">
        <v>2</v>
      </c>
      <c r="D32" s="170" t="str">
        <f ca="1">IF(INDIRECT("出品一覧表!" &amp; B31 &amp; "$3")&lt;&gt;"", INDIRECT("出品一覧表!" &amp; B31 &amp; "$3"),"")</f>
        <v/>
      </c>
      <c r="E32" s="171"/>
      <c r="F32" s="16"/>
      <c r="G32" s="38"/>
      <c r="H32" s="30" t="s">
        <v>2</v>
      </c>
      <c r="I32" s="170" t="str">
        <f ca="1">IF(INDIRECT("出品一覧表!" &amp; G31 &amp; "$3")&lt;&gt;"", INDIRECT("出品一覧表!" &amp; G31 &amp; "$3"),"")</f>
        <v/>
      </c>
      <c r="J32" s="171"/>
      <c r="K32" s="16"/>
      <c r="L32" s="38"/>
      <c r="M32" s="30" t="s">
        <v>2</v>
      </c>
      <c r="N32" s="170" t="str">
        <f ca="1">IF(INDIRECT("出品一覧表!" &amp; L31 &amp; "$3")&lt;&gt;"", INDIRECT("出品一覧表!" &amp; L31 &amp; "$3"),"")</f>
        <v/>
      </c>
      <c r="O32" s="171"/>
      <c r="P32" s="16"/>
      <c r="Q32" s="38"/>
      <c r="R32" s="30" t="s">
        <v>2</v>
      </c>
      <c r="S32" s="170" t="str">
        <f ca="1">IF(INDIRECT("出品一覧表!" &amp; Q31 &amp; "$3")&lt;&gt;"", INDIRECT("出品一覧表!" &amp; Q31 &amp; "$3"),"")</f>
        <v/>
      </c>
      <c r="T32" s="171"/>
      <c r="U32" s="16"/>
      <c r="V32" s="38"/>
      <c r="W32" s="30" t="s">
        <v>2</v>
      </c>
      <c r="X32" s="170" t="str">
        <f ca="1">IF(INDIRECT("出品一覧表!" &amp; V31 &amp; "$3")&lt;&gt;"", INDIRECT("出品一覧表!" &amp; V31 &amp; "$3"),"")</f>
        <v/>
      </c>
      <c r="Y32" s="171"/>
      <c r="Z32" s="16"/>
      <c r="AA32" s="17"/>
      <c r="AB32" s="30" t="s">
        <v>2</v>
      </c>
      <c r="AC32" s="170" t="str">
        <f ca="1">IF(INDIRECT("出品一覧表!" &amp; AA31 &amp; "$3")&lt;&gt;"", INDIRECT("出品一覧表!" &amp; AA31 &amp; "$3"),"")</f>
        <v/>
      </c>
      <c r="AD32" s="171"/>
      <c r="AE32" s="16"/>
      <c r="AF32" s="17"/>
      <c r="AI32" s="8"/>
    </row>
    <row r="33" spans="1:35" ht="13.95" customHeight="1" x14ac:dyDescent="0.2">
      <c r="A33" s="16"/>
      <c r="B33" s="38"/>
      <c r="C33" s="50" t="s">
        <v>31</v>
      </c>
      <c r="D33" s="183"/>
      <c r="E33" s="184"/>
      <c r="F33" s="16"/>
      <c r="G33" s="38"/>
      <c r="H33" s="50" t="s">
        <v>31</v>
      </c>
      <c r="I33" s="183"/>
      <c r="J33" s="184"/>
      <c r="K33" s="16"/>
      <c r="L33" s="38"/>
      <c r="M33" s="50" t="s">
        <v>31</v>
      </c>
      <c r="N33" s="183"/>
      <c r="O33" s="184"/>
      <c r="P33" s="16"/>
      <c r="Q33" s="38"/>
      <c r="R33" s="50" t="s">
        <v>31</v>
      </c>
      <c r="S33" s="183"/>
      <c r="T33" s="184"/>
      <c r="U33" s="16"/>
      <c r="V33" s="38"/>
      <c r="W33" s="50" t="s">
        <v>31</v>
      </c>
      <c r="X33" s="183"/>
      <c r="Y33" s="184"/>
      <c r="Z33" s="16"/>
      <c r="AA33" s="17"/>
      <c r="AB33" s="50" t="s">
        <v>31</v>
      </c>
      <c r="AC33" s="183"/>
      <c r="AD33" s="184"/>
      <c r="AE33" s="16"/>
      <c r="AF33" s="17"/>
      <c r="AI33" s="8"/>
    </row>
    <row r="34" spans="1:35" ht="29.25" customHeight="1" x14ac:dyDescent="0.2">
      <c r="A34" s="16"/>
      <c r="B34" s="38"/>
      <c r="C34" s="13" t="s">
        <v>4</v>
      </c>
      <c r="D34" s="166" t="str">
        <f ca="1">IF(INDIRECT("出品一覧表!" &amp; B31 &amp; "$9")&lt;&gt;"", INDIRECT("出品一覧表!" &amp; B31 &amp; "$9"),"")</f>
        <v/>
      </c>
      <c r="E34" s="167"/>
      <c r="F34" s="16"/>
      <c r="G34" s="38"/>
      <c r="H34" s="13" t="s">
        <v>4</v>
      </c>
      <c r="I34" s="166" t="str">
        <f ca="1">IF(INDIRECT("出品一覧表!" &amp; G31 &amp; "$9")&lt;&gt;"", INDIRECT("出品一覧表!" &amp; G31 &amp; "$9"),"")</f>
        <v/>
      </c>
      <c r="J34" s="167"/>
      <c r="K34" s="16"/>
      <c r="L34" s="38"/>
      <c r="M34" s="13" t="s">
        <v>4</v>
      </c>
      <c r="N34" s="166" t="str">
        <f ca="1">IF(INDIRECT("出品一覧表!" &amp; L31 &amp; "$9")&lt;&gt;"", INDIRECT("出品一覧表!" &amp; L31 &amp; "$9"),"")</f>
        <v/>
      </c>
      <c r="O34" s="167"/>
      <c r="P34" s="16"/>
      <c r="Q34" s="38"/>
      <c r="R34" s="13" t="s">
        <v>4</v>
      </c>
      <c r="S34" s="166" t="str">
        <f ca="1">IF(INDIRECT("出品一覧表!" &amp; Q31 &amp; "$9")&lt;&gt;"", INDIRECT("出品一覧表!" &amp; Q31 &amp; "$9"),"")</f>
        <v/>
      </c>
      <c r="T34" s="167"/>
      <c r="U34" s="16"/>
      <c r="V34" s="38"/>
      <c r="W34" s="13" t="s">
        <v>4</v>
      </c>
      <c r="X34" s="166" t="str">
        <f ca="1">IF(INDIRECT("出品一覧表!" &amp; V31 &amp; "$9")&lt;&gt;"", INDIRECT("出品一覧表!" &amp; V31 &amp; "$9"),"")</f>
        <v/>
      </c>
      <c r="Y34" s="167"/>
      <c r="Z34" s="16"/>
      <c r="AA34" s="17"/>
      <c r="AB34" s="13" t="s">
        <v>4</v>
      </c>
      <c r="AC34" s="166" t="str">
        <f ca="1">IF(INDIRECT("出品一覧表!" &amp; AA31 &amp; "$9")&lt;&gt;"", INDIRECT("出品一覧表!" &amp; AA31 &amp; "$9"),"")</f>
        <v/>
      </c>
      <c r="AD34" s="167"/>
      <c r="AE34" s="16"/>
      <c r="AF34" s="17"/>
    </row>
    <row r="35" spans="1:35" s="64" customFormat="1" ht="29.25" customHeight="1" x14ac:dyDescent="0.2">
      <c r="A35" s="60"/>
      <c r="B35" s="61"/>
      <c r="C35" s="59" t="s">
        <v>30</v>
      </c>
      <c r="D35" s="168"/>
      <c r="E35" s="169"/>
      <c r="F35" s="60"/>
      <c r="G35" s="61"/>
      <c r="H35" s="59" t="s">
        <v>30</v>
      </c>
      <c r="I35" s="168"/>
      <c r="J35" s="169"/>
      <c r="K35" s="60"/>
      <c r="L35" s="61"/>
      <c r="M35" s="59" t="s">
        <v>30</v>
      </c>
      <c r="N35" s="168"/>
      <c r="O35" s="169"/>
      <c r="P35" s="60"/>
      <c r="Q35" s="61"/>
      <c r="R35" s="59" t="s">
        <v>30</v>
      </c>
      <c r="S35" s="168"/>
      <c r="T35" s="169"/>
      <c r="U35" s="60"/>
      <c r="V35" s="61"/>
      <c r="W35" s="59" t="s">
        <v>30</v>
      </c>
      <c r="X35" s="168"/>
      <c r="Y35" s="169"/>
      <c r="Z35" s="60"/>
      <c r="AA35" s="62"/>
      <c r="AB35" s="59" t="s">
        <v>30</v>
      </c>
      <c r="AC35" s="168"/>
      <c r="AD35" s="169"/>
      <c r="AE35" s="60"/>
      <c r="AF35" s="62"/>
      <c r="AG35" s="63"/>
      <c r="AH35" s="63"/>
      <c r="AI35" s="63"/>
    </row>
    <row r="36" spans="1:35" ht="29.25" customHeight="1" x14ac:dyDescent="0.2">
      <c r="A36" s="16"/>
      <c r="B36" s="38"/>
      <c r="C36" s="13" t="s">
        <v>1</v>
      </c>
      <c r="D36" s="170" t="str">
        <f ca="1">IF(INDIRECT("出品一覧表!" &amp; B31 &amp; "$2")&lt;&gt;"", INDIRECT("出品一覧表!" &amp; B31 &amp; "$2"),"")</f>
        <v/>
      </c>
      <c r="E36" s="171"/>
      <c r="F36" s="16"/>
      <c r="G36" s="38"/>
      <c r="H36" s="13" t="s">
        <v>1</v>
      </c>
      <c r="I36" s="170" t="str">
        <f ca="1">IF(INDIRECT("出品一覧表!" &amp; G31 &amp; "$2")&lt;&gt;"", INDIRECT("出品一覧表!" &amp; G31 &amp; "$2"),"")</f>
        <v/>
      </c>
      <c r="J36" s="171"/>
      <c r="K36" s="16"/>
      <c r="L36" s="38"/>
      <c r="M36" s="13" t="s">
        <v>1</v>
      </c>
      <c r="N36" s="170" t="str">
        <f ca="1">IF(INDIRECT("出品一覧表!" &amp; L31 &amp; "$2")&lt;&gt;"", INDIRECT("出品一覧表!" &amp; L31 &amp; "$2"),"")</f>
        <v/>
      </c>
      <c r="O36" s="171"/>
      <c r="P36" s="16"/>
      <c r="Q36" s="38"/>
      <c r="R36" s="13" t="s">
        <v>1</v>
      </c>
      <c r="S36" s="170" t="str">
        <f ca="1">IF(INDIRECT("出品一覧表!" &amp; Q31 &amp; "$2")&lt;&gt;"", INDIRECT("出品一覧表!" &amp; Q31 &amp; "$2"),"")</f>
        <v/>
      </c>
      <c r="T36" s="171"/>
      <c r="U36" s="16"/>
      <c r="V36" s="38"/>
      <c r="W36" s="13" t="s">
        <v>1</v>
      </c>
      <c r="X36" s="170" t="str">
        <f ca="1">IF(INDIRECT("出品一覧表!" &amp; V31 &amp; "$2")&lt;&gt;"", INDIRECT("出品一覧表!" &amp; V31 &amp; "$2"),"")</f>
        <v/>
      </c>
      <c r="Y36" s="171"/>
      <c r="Z36" s="16"/>
      <c r="AA36" s="17"/>
      <c r="AB36" s="13" t="s">
        <v>1</v>
      </c>
      <c r="AC36" s="170" t="str">
        <f ca="1">IF(INDIRECT("出品一覧表!" &amp; AA31 &amp; "$2")&lt;&gt;"", INDIRECT("出品一覧表!" &amp; AA31 &amp; "$2"),"")</f>
        <v/>
      </c>
      <c r="AD36" s="171"/>
      <c r="AE36" s="16"/>
      <c r="AF36" s="17"/>
    </row>
    <row r="37" spans="1:35" ht="29.25" customHeight="1" x14ac:dyDescent="0.2">
      <c r="A37" s="16"/>
      <c r="B37" s="38"/>
      <c r="C37" s="66" t="s">
        <v>28</v>
      </c>
      <c r="D37" s="172" t="str">
        <f>IF(出品一覧表!$AB$3&lt;&gt;"",出品一覧表!$AB$3,"")</f>
        <v/>
      </c>
      <c r="E37" s="173"/>
      <c r="F37" s="16"/>
      <c r="G37" s="38"/>
      <c r="H37" s="66" t="s">
        <v>28</v>
      </c>
      <c r="I37" s="172" t="str">
        <f>IF(出品一覧表!$AB$3&lt;&gt;"",出品一覧表!$AB$3,"")</f>
        <v/>
      </c>
      <c r="J37" s="173"/>
      <c r="K37" s="16"/>
      <c r="L37" s="38"/>
      <c r="M37" s="66" t="s">
        <v>28</v>
      </c>
      <c r="N37" s="172" t="str">
        <f>IF(出品一覧表!$AB$3&lt;&gt;"",出品一覧表!$AB$3,"")</f>
        <v/>
      </c>
      <c r="O37" s="173"/>
      <c r="P37" s="16"/>
      <c r="Q37" s="38"/>
      <c r="R37" s="66" t="s">
        <v>28</v>
      </c>
      <c r="S37" s="172" t="str">
        <f>IF(出品一覧表!$AB$3&lt;&gt;"",出品一覧表!$AB$3,"")</f>
        <v/>
      </c>
      <c r="T37" s="173"/>
      <c r="U37" s="16"/>
      <c r="V37" s="38"/>
      <c r="W37" s="66" t="s">
        <v>28</v>
      </c>
      <c r="X37" s="172" t="str">
        <f>IF(出品一覧表!$AB$3&lt;&gt;"",出品一覧表!$AB$3,"")</f>
        <v/>
      </c>
      <c r="Y37" s="173"/>
      <c r="Z37" s="16"/>
      <c r="AA37" s="17"/>
      <c r="AB37" s="66" t="s">
        <v>28</v>
      </c>
      <c r="AC37" s="172" t="str">
        <f>IF(出品一覧表!$AB$3&lt;&gt;"",出品一覧表!$AB$3,"")</f>
        <v/>
      </c>
      <c r="AD37" s="173"/>
      <c r="AE37" s="16"/>
      <c r="AF37" s="17"/>
    </row>
    <row r="38" spans="1:35" ht="29.25" customHeight="1" x14ac:dyDescent="0.2">
      <c r="A38" s="16"/>
      <c r="B38" s="38"/>
      <c r="C38" s="67" t="s">
        <v>0</v>
      </c>
      <c r="D38" s="174">
        <f ca="1">IF(INDIRECT("出品一覧表!" &amp; B31 &amp; "$1")&lt;&gt;"", INDIRECT("出品一覧表!" &amp; B31 &amp; "$1"),"")</f>
        <v>19</v>
      </c>
      <c r="E38" s="175"/>
      <c r="F38" s="16"/>
      <c r="G38" s="38"/>
      <c r="H38" s="67" t="s">
        <v>0</v>
      </c>
      <c r="I38" s="174">
        <f ca="1">IF(INDIRECT("出品一覧表!" &amp; G31 &amp; "$1")&lt;&gt;"", INDIRECT("出品一覧表!" &amp; G31 &amp; "$1"),"")</f>
        <v>20</v>
      </c>
      <c r="J38" s="175"/>
      <c r="K38" s="16"/>
      <c r="L38" s="38"/>
      <c r="M38" s="67" t="s">
        <v>0</v>
      </c>
      <c r="N38" s="174">
        <f ca="1">IF(INDIRECT("出品一覧表!" &amp; L31 &amp; "$1")&lt;&gt;"", INDIRECT("出品一覧表!" &amp; L31 &amp; "$1"),"")</f>
        <v>21</v>
      </c>
      <c r="O38" s="175"/>
      <c r="P38" s="16"/>
      <c r="Q38" s="38"/>
      <c r="R38" s="67" t="s">
        <v>0</v>
      </c>
      <c r="S38" s="174">
        <f ca="1">IF(INDIRECT("出品一覧表!" &amp; Q31 &amp; "$1")&lt;&gt;"", INDIRECT("出品一覧表!" &amp; Q31 &amp; "$1"),"")</f>
        <v>22</v>
      </c>
      <c r="T38" s="175"/>
      <c r="U38" s="16"/>
      <c r="V38" s="38"/>
      <c r="W38" s="67" t="s">
        <v>0</v>
      </c>
      <c r="X38" s="174">
        <f ca="1">IF(INDIRECT("出品一覧表!" &amp; V31 &amp; "$1")&lt;&gt;"", INDIRECT("出品一覧表!" &amp; V31 &amp; "$1"),"")</f>
        <v>23</v>
      </c>
      <c r="Y38" s="175"/>
      <c r="Z38" s="16"/>
      <c r="AA38" s="17"/>
      <c r="AB38" s="67" t="s">
        <v>0</v>
      </c>
      <c r="AC38" s="174">
        <f ca="1">IF(INDIRECT("出品一覧表!" &amp; AA31 &amp; "$1")&lt;&gt;"", INDIRECT("出品一覧表!" &amp; AA31 &amp; "$1"),"")</f>
        <v>24</v>
      </c>
      <c r="AD38" s="175"/>
      <c r="AE38" s="16"/>
      <c r="AF38" s="17"/>
    </row>
    <row r="39" spans="1:35" ht="7.2" customHeight="1" x14ac:dyDescent="0.2">
      <c r="A39" s="20"/>
      <c r="B39" s="39"/>
      <c r="C39" s="18"/>
      <c r="D39" s="19"/>
      <c r="E39" s="19"/>
      <c r="F39" s="20"/>
      <c r="G39" s="39"/>
      <c r="H39" s="18"/>
      <c r="I39" s="19"/>
      <c r="J39" s="19"/>
      <c r="K39" s="20"/>
      <c r="L39" s="39"/>
      <c r="M39" s="18"/>
      <c r="N39" s="19"/>
      <c r="O39" s="19"/>
      <c r="P39" s="20"/>
      <c r="Q39" s="39"/>
      <c r="R39" s="18"/>
      <c r="S39" s="19"/>
      <c r="T39" s="19"/>
      <c r="U39" s="20"/>
      <c r="V39" s="39"/>
      <c r="W39" s="18"/>
      <c r="X39" s="19"/>
      <c r="Y39" s="19"/>
      <c r="Z39" s="20"/>
      <c r="AA39" s="21"/>
      <c r="AB39" s="18"/>
      <c r="AC39" s="19"/>
      <c r="AD39" s="19"/>
      <c r="AE39" s="20"/>
      <c r="AF39" s="21"/>
      <c r="AG39" s="26"/>
    </row>
    <row r="40" spans="1:35" ht="7.2" customHeight="1" x14ac:dyDescent="0.2">
      <c r="A40" s="24"/>
      <c r="B40" s="40"/>
      <c r="C40" s="22"/>
      <c r="D40" s="23"/>
      <c r="E40" s="23"/>
      <c r="F40" s="24"/>
      <c r="G40" s="40"/>
      <c r="H40" s="22"/>
      <c r="I40" s="23"/>
      <c r="J40" s="23"/>
      <c r="K40" s="24"/>
      <c r="L40" s="40"/>
      <c r="M40" s="22"/>
      <c r="N40" s="23"/>
      <c r="O40" s="23"/>
      <c r="P40" s="24"/>
      <c r="Q40" s="40"/>
      <c r="R40" s="22"/>
      <c r="S40" s="23"/>
      <c r="T40" s="23"/>
      <c r="U40" s="24"/>
      <c r="V40" s="40"/>
      <c r="W40" s="22"/>
      <c r="X40" s="23"/>
      <c r="Y40" s="23"/>
      <c r="Z40" s="24"/>
      <c r="AA40" s="25"/>
      <c r="AB40" s="22"/>
      <c r="AC40" s="23"/>
      <c r="AD40" s="23"/>
      <c r="AE40" s="24"/>
      <c r="AF40" s="25"/>
      <c r="AG40" s="27"/>
    </row>
    <row r="41" spans="1:35" ht="21" customHeight="1" x14ac:dyDescent="0.2">
      <c r="A41" s="14"/>
      <c r="B41" s="37" t="s">
        <v>56</v>
      </c>
      <c r="C41" s="185" t="s">
        <v>29</v>
      </c>
      <c r="D41" s="186"/>
      <c r="E41" s="187"/>
      <c r="F41" s="28"/>
      <c r="G41" s="37" t="s">
        <v>32</v>
      </c>
      <c r="H41" s="185" t="s">
        <v>29</v>
      </c>
      <c r="I41" s="186"/>
      <c r="J41" s="187"/>
      <c r="K41" s="28"/>
      <c r="L41" s="42" t="s">
        <v>33</v>
      </c>
      <c r="M41" s="188" t="s">
        <v>29</v>
      </c>
      <c r="N41" s="186"/>
      <c r="O41" s="187"/>
      <c r="P41" s="28"/>
      <c r="Q41" s="42" t="s">
        <v>34</v>
      </c>
      <c r="R41" s="188" t="s">
        <v>29</v>
      </c>
      <c r="S41" s="186"/>
      <c r="T41" s="187"/>
      <c r="U41" s="28"/>
      <c r="V41" s="42" t="s">
        <v>35</v>
      </c>
      <c r="W41" s="188" t="s">
        <v>29</v>
      </c>
      <c r="X41" s="186"/>
      <c r="Y41" s="187"/>
      <c r="Z41" s="28"/>
      <c r="AA41" s="42" t="s">
        <v>36</v>
      </c>
      <c r="AB41" s="188" t="s">
        <v>29</v>
      </c>
      <c r="AC41" s="186"/>
      <c r="AD41" s="187"/>
      <c r="AE41" s="28"/>
      <c r="AF41" s="29"/>
    </row>
    <row r="42" spans="1:35" ht="28.95" customHeight="1" x14ac:dyDescent="0.2">
      <c r="A42" s="16"/>
      <c r="B42" s="38"/>
      <c r="C42" s="30" t="s">
        <v>2</v>
      </c>
      <c r="D42" s="170" t="str">
        <f ca="1">IF(INDIRECT("出品一覧表!" &amp; B41 &amp; "$3")&lt;&gt;"", INDIRECT("出品一覧表!" &amp; B41 &amp; "$3"),"")</f>
        <v/>
      </c>
      <c r="E42" s="171"/>
      <c r="F42" s="16"/>
      <c r="G42" s="38"/>
      <c r="H42" s="30" t="s">
        <v>2</v>
      </c>
      <c r="I42" s="170" t="str">
        <f ca="1">IF(INDIRECT("出品一覧表!" &amp; G41 &amp; "$16")&lt;&gt;"", INDIRECT("出品一覧表!" &amp; G41 &amp; "$16"),"")</f>
        <v/>
      </c>
      <c r="J42" s="171"/>
      <c r="K42" s="16"/>
      <c r="L42" s="38"/>
      <c r="M42" s="30" t="s">
        <v>2</v>
      </c>
      <c r="N42" s="170" t="str">
        <f ca="1">IF(INDIRECT("出品一覧表!" &amp; L41 &amp; "$16")&lt;&gt;"", INDIRECT("出品一覧表!" &amp; L41 &amp; "$16"),"")</f>
        <v/>
      </c>
      <c r="O42" s="171"/>
      <c r="P42" s="16"/>
      <c r="Q42" s="38"/>
      <c r="R42" s="30" t="s">
        <v>2</v>
      </c>
      <c r="S42" s="170" t="str">
        <f ca="1">IF(INDIRECT("出品一覧表!" &amp; Q41 &amp; "$16")&lt;&gt;"", INDIRECT("出品一覧表!" &amp; Q41 &amp; "$16"),"")</f>
        <v/>
      </c>
      <c r="T42" s="171"/>
      <c r="U42" s="16"/>
      <c r="V42" s="38"/>
      <c r="W42" s="30" t="s">
        <v>2</v>
      </c>
      <c r="X42" s="170" t="str">
        <f ca="1">IF(INDIRECT("出品一覧表!" &amp; V41 &amp; "$16")&lt;&gt;"", INDIRECT("出品一覧表!" &amp; V41 &amp; "$16"),"")</f>
        <v/>
      </c>
      <c r="Y42" s="171"/>
      <c r="Z42" s="16"/>
      <c r="AA42" s="38"/>
      <c r="AB42" s="30" t="s">
        <v>2</v>
      </c>
      <c r="AC42" s="170" t="str">
        <f ca="1">IF(INDIRECT("出品一覧表!" &amp; AA41 &amp; "$16")&lt;&gt;"", INDIRECT("出品一覧表!" &amp; AA41 &amp; "$16"),"")</f>
        <v/>
      </c>
      <c r="AD42" s="171"/>
      <c r="AE42" s="16"/>
      <c r="AF42" s="17"/>
    </row>
    <row r="43" spans="1:35" ht="13.95" customHeight="1" x14ac:dyDescent="0.2">
      <c r="A43" s="16"/>
      <c r="B43" s="38"/>
      <c r="C43" s="50" t="s">
        <v>31</v>
      </c>
      <c r="D43" s="183"/>
      <c r="E43" s="184"/>
      <c r="F43" s="16"/>
      <c r="G43" s="38"/>
      <c r="H43" s="50" t="s">
        <v>31</v>
      </c>
      <c r="I43" s="183"/>
      <c r="J43" s="184"/>
      <c r="K43" s="16"/>
      <c r="L43" s="38"/>
      <c r="M43" s="50" t="s">
        <v>31</v>
      </c>
      <c r="N43" s="183"/>
      <c r="O43" s="184"/>
      <c r="P43" s="16"/>
      <c r="Q43" s="38"/>
      <c r="R43" s="50" t="s">
        <v>31</v>
      </c>
      <c r="S43" s="183"/>
      <c r="T43" s="184"/>
      <c r="U43" s="16"/>
      <c r="V43" s="38"/>
      <c r="W43" s="50" t="s">
        <v>31</v>
      </c>
      <c r="X43" s="183"/>
      <c r="Y43" s="184"/>
      <c r="Z43" s="16"/>
      <c r="AA43" s="38"/>
      <c r="AB43" s="50" t="s">
        <v>31</v>
      </c>
      <c r="AC43" s="183"/>
      <c r="AD43" s="184"/>
      <c r="AE43" s="16"/>
      <c r="AF43" s="17"/>
    </row>
    <row r="44" spans="1:35" ht="29.25" customHeight="1" x14ac:dyDescent="0.2">
      <c r="A44" s="16"/>
      <c r="B44" s="38"/>
      <c r="C44" s="13" t="s">
        <v>4</v>
      </c>
      <c r="D44" s="166" t="str">
        <f ca="1">IF(INDIRECT("出品一覧表!" &amp; B41 &amp; "$9")&lt;&gt;"", INDIRECT("出品一覧表!" &amp; B41 &amp; "$9"),"")</f>
        <v/>
      </c>
      <c r="E44" s="167"/>
      <c r="F44" s="16"/>
      <c r="G44" s="38"/>
      <c r="H44" s="13" t="s">
        <v>4</v>
      </c>
      <c r="I44" s="166" t="str">
        <f ca="1">IF(INDIRECT("出品一覧表!" &amp; G41 &amp; "$22")&lt;&gt;"", INDIRECT("出品一覧表!" &amp; G41 &amp; "$22"),"")</f>
        <v/>
      </c>
      <c r="J44" s="167"/>
      <c r="K44" s="16"/>
      <c r="L44" s="38"/>
      <c r="M44" s="13" t="s">
        <v>4</v>
      </c>
      <c r="N44" s="166" t="str">
        <f ca="1">IF(INDIRECT("出品一覧表!" &amp; L41 &amp; "$22")&lt;&gt;"", INDIRECT("出品一覧表!" &amp; L41 &amp; "$22"),"")</f>
        <v/>
      </c>
      <c r="O44" s="167"/>
      <c r="P44" s="16"/>
      <c r="Q44" s="38"/>
      <c r="R44" s="13" t="s">
        <v>4</v>
      </c>
      <c r="S44" s="166" t="str">
        <f ca="1">IF(INDIRECT("出品一覧表!" &amp; Q41 &amp; "$22")&lt;&gt;"", INDIRECT("出品一覧表!" &amp; Q41 &amp; "$22"),"")</f>
        <v/>
      </c>
      <c r="T44" s="167"/>
      <c r="U44" s="16"/>
      <c r="V44" s="38"/>
      <c r="W44" s="13" t="s">
        <v>4</v>
      </c>
      <c r="X44" s="166" t="str">
        <f ca="1">IF(INDIRECT("出品一覧表!" &amp; V41 &amp; "$22")&lt;&gt;"", INDIRECT("出品一覧表!" &amp; V41 &amp; "$22"),"")</f>
        <v/>
      </c>
      <c r="Y44" s="167"/>
      <c r="Z44" s="16"/>
      <c r="AA44" s="38"/>
      <c r="AB44" s="13" t="s">
        <v>4</v>
      </c>
      <c r="AC44" s="166" t="str">
        <f ca="1">IF(INDIRECT("出品一覧表!" &amp; AA41 &amp; "$22")&lt;&gt;"", INDIRECT("出品一覧表!" &amp; AA41 &amp; "$22"),"")</f>
        <v/>
      </c>
      <c r="AD44" s="167"/>
      <c r="AE44" s="16"/>
      <c r="AF44" s="17"/>
    </row>
    <row r="45" spans="1:35" s="64" customFormat="1" ht="29.25" customHeight="1" x14ac:dyDescent="0.2">
      <c r="A45" s="60"/>
      <c r="B45" s="61"/>
      <c r="C45" s="59" t="s">
        <v>30</v>
      </c>
      <c r="D45" s="168"/>
      <c r="E45" s="169"/>
      <c r="F45" s="60"/>
      <c r="G45" s="61"/>
      <c r="H45" s="59" t="s">
        <v>30</v>
      </c>
      <c r="I45" s="168"/>
      <c r="J45" s="169"/>
      <c r="K45" s="60"/>
      <c r="L45" s="61"/>
      <c r="M45" s="59" t="s">
        <v>30</v>
      </c>
      <c r="N45" s="168"/>
      <c r="O45" s="169"/>
      <c r="P45" s="60"/>
      <c r="Q45" s="61"/>
      <c r="R45" s="59" t="s">
        <v>30</v>
      </c>
      <c r="S45" s="168"/>
      <c r="T45" s="169"/>
      <c r="U45" s="60"/>
      <c r="V45" s="61"/>
      <c r="W45" s="59" t="s">
        <v>30</v>
      </c>
      <c r="X45" s="168"/>
      <c r="Y45" s="169"/>
      <c r="Z45" s="60"/>
      <c r="AA45" s="61"/>
      <c r="AB45" s="59" t="s">
        <v>30</v>
      </c>
      <c r="AC45" s="168"/>
      <c r="AD45" s="169"/>
      <c r="AE45" s="60"/>
      <c r="AF45" s="62"/>
      <c r="AG45" s="63"/>
      <c r="AH45" s="63"/>
      <c r="AI45" s="63"/>
    </row>
    <row r="46" spans="1:35" ht="29.25" customHeight="1" x14ac:dyDescent="0.2">
      <c r="A46" s="16"/>
      <c r="B46" s="38"/>
      <c r="C46" s="13" t="s">
        <v>1</v>
      </c>
      <c r="D46" s="170" t="str">
        <f ca="1">IF(INDIRECT("出品一覧表!" &amp; B41 &amp; "$2")&lt;&gt;"", INDIRECT("出品一覧表!" &amp; B41 &amp; "$2"),"")</f>
        <v/>
      </c>
      <c r="E46" s="171"/>
      <c r="F46" s="16"/>
      <c r="G46" s="38"/>
      <c r="H46" s="13" t="s">
        <v>1</v>
      </c>
      <c r="I46" s="170" t="str">
        <f ca="1">IF(INDIRECT("出品一覧表!" &amp; G41 &amp; "$15")&lt;&gt;"", INDIRECT("出品一覧表!" &amp; G41 &amp; "$15"),"")</f>
        <v/>
      </c>
      <c r="J46" s="171"/>
      <c r="K46" s="16"/>
      <c r="L46" s="38"/>
      <c r="M46" s="13" t="s">
        <v>1</v>
      </c>
      <c r="N46" s="170" t="str">
        <f ca="1">IF(INDIRECT("出品一覧表!" &amp; L41 &amp; "$15")&lt;&gt;"", INDIRECT("出品一覧表!" &amp; L41 &amp; "$15"),"")</f>
        <v/>
      </c>
      <c r="O46" s="171"/>
      <c r="P46" s="16"/>
      <c r="Q46" s="38"/>
      <c r="R46" s="13" t="s">
        <v>1</v>
      </c>
      <c r="S46" s="170" t="str">
        <f ca="1">IF(INDIRECT("出品一覧表!" &amp; Q41 &amp; "$15")&lt;&gt;"", INDIRECT("出品一覧表!" &amp; Q41 &amp; "$15"),"")</f>
        <v/>
      </c>
      <c r="T46" s="171"/>
      <c r="U46" s="16"/>
      <c r="V46" s="38"/>
      <c r="W46" s="13" t="s">
        <v>1</v>
      </c>
      <c r="X46" s="170" t="str">
        <f ca="1">IF(INDIRECT("出品一覧表!" &amp; V41 &amp; "$15")&lt;&gt;"", INDIRECT("出品一覧表!" &amp; V41 &amp; "$15"),"")</f>
        <v/>
      </c>
      <c r="Y46" s="171"/>
      <c r="Z46" s="16"/>
      <c r="AA46" s="38"/>
      <c r="AB46" s="13" t="s">
        <v>1</v>
      </c>
      <c r="AC46" s="170" t="str">
        <f ca="1">IF(INDIRECT("出品一覧表!" &amp; AA41 &amp; "$15")&lt;&gt;"", INDIRECT("出品一覧表!" &amp; AA41 &amp; "$15"),"")</f>
        <v/>
      </c>
      <c r="AD46" s="171"/>
      <c r="AE46" s="16"/>
      <c r="AF46" s="17"/>
    </row>
    <row r="47" spans="1:35" ht="29.25" customHeight="1" x14ac:dyDescent="0.2">
      <c r="A47" s="16"/>
      <c r="B47" s="38"/>
      <c r="C47" s="66" t="s">
        <v>28</v>
      </c>
      <c r="D47" s="172" t="str">
        <f>IF(出品一覧表!$AB$3&lt;&gt;"",出品一覧表!$AB$3,"")</f>
        <v/>
      </c>
      <c r="E47" s="173"/>
      <c r="F47" s="16"/>
      <c r="G47" s="38"/>
      <c r="H47" s="66" t="s">
        <v>28</v>
      </c>
      <c r="I47" s="172" t="str">
        <f>IF(出品一覧表!$AB$3&lt;&gt;"",出品一覧表!$AB$3,"")</f>
        <v/>
      </c>
      <c r="J47" s="173"/>
      <c r="K47" s="16"/>
      <c r="L47" s="38"/>
      <c r="M47" s="66" t="s">
        <v>28</v>
      </c>
      <c r="N47" s="172" t="str">
        <f>IF(出品一覧表!$AB$3&lt;&gt;"",出品一覧表!$AB$3,"")</f>
        <v/>
      </c>
      <c r="O47" s="173"/>
      <c r="P47" s="16"/>
      <c r="Q47" s="38"/>
      <c r="R47" s="66" t="s">
        <v>28</v>
      </c>
      <c r="S47" s="172" t="str">
        <f>IF(出品一覧表!$AB$3&lt;&gt;"",出品一覧表!$AB$3,"")</f>
        <v/>
      </c>
      <c r="T47" s="173"/>
      <c r="U47" s="16"/>
      <c r="V47" s="38"/>
      <c r="W47" s="66" t="s">
        <v>28</v>
      </c>
      <c r="X47" s="172" t="str">
        <f>IF(出品一覧表!$AB$3&lt;&gt;"",出品一覧表!$AB$3,"")</f>
        <v/>
      </c>
      <c r="Y47" s="173"/>
      <c r="Z47" s="16"/>
      <c r="AA47" s="38"/>
      <c r="AB47" s="66" t="s">
        <v>28</v>
      </c>
      <c r="AC47" s="172" t="str">
        <f>IF(出品一覧表!$AB$3&lt;&gt;"",出品一覧表!$AB$3,"")</f>
        <v/>
      </c>
      <c r="AD47" s="173"/>
      <c r="AE47" s="16"/>
      <c r="AF47" s="17"/>
    </row>
    <row r="48" spans="1:35" ht="29.25" customHeight="1" x14ac:dyDescent="0.2">
      <c r="A48" s="16"/>
      <c r="B48" s="38"/>
      <c r="C48" s="67" t="s">
        <v>0</v>
      </c>
      <c r="D48" s="174">
        <f ca="1">IF(INDIRECT("出品一覧表!" &amp; B41 &amp; "$1")&lt;&gt;"", INDIRECT("出品一覧表!" &amp; B41 &amp; "$1"),"")</f>
        <v>25</v>
      </c>
      <c r="E48" s="175"/>
      <c r="F48" s="16"/>
      <c r="G48" s="38"/>
      <c r="H48" s="67" t="s">
        <v>0</v>
      </c>
      <c r="I48" s="174">
        <f ca="1">IF(INDIRECT("出品一覧表!" &amp; G41 &amp; "$14")&lt;&gt;"", INDIRECT("出品一覧表!" &amp; G41 &amp; "$14"),"")</f>
        <v>26</v>
      </c>
      <c r="J48" s="175"/>
      <c r="K48" s="16"/>
      <c r="L48" s="38"/>
      <c r="M48" s="67" t="s">
        <v>0</v>
      </c>
      <c r="N48" s="174">
        <f ca="1">IF(INDIRECT("出品一覧表!" &amp; L41 &amp; "$14")&lt;&gt;"", INDIRECT("出品一覧表!" &amp; L41 &amp; "$14"),"")</f>
        <v>27</v>
      </c>
      <c r="O48" s="175"/>
      <c r="P48" s="16"/>
      <c r="Q48" s="38"/>
      <c r="R48" s="67" t="s">
        <v>0</v>
      </c>
      <c r="S48" s="174">
        <f ca="1">IF(INDIRECT("出品一覧表!" &amp; Q41 &amp; "$14")&lt;&gt;"", INDIRECT("出品一覧表!" &amp; Q41 &amp; "$14"),"")</f>
        <v>28</v>
      </c>
      <c r="T48" s="175"/>
      <c r="U48" s="16"/>
      <c r="V48" s="38"/>
      <c r="W48" s="67" t="s">
        <v>0</v>
      </c>
      <c r="X48" s="174">
        <f ca="1">IF(INDIRECT("出品一覧表!" &amp; V41 &amp; "$14")&lt;&gt;"", INDIRECT("出品一覧表!" &amp; V41 &amp; "$14"),"")</f>
        <v>29</v>
      </c>
      <c r="Y48" s="175"/>
      <c r="Z48" s="16"/>
      <c r="AA48" s="38"/>
      <c r="AB48" s="67" t="s">
        <v>0</v>
      </c>
      <c r="AC48" s="174">
        <f ca="1">IF(INDIRECT("出品一覧表!" &amp; AA41 &amp; "$14")&lt;&gt;"", INDIRECT("出品一覧表!" &amp; AA41 &amp; "$14"),"")</f>
        <v>30</v>
      </c>
      <c r="AD48" s="175"/>
      <c r="AE48" s="16"/>
      <c r="AF48" s="17"/>
    </row>
    <row r="49" spans="1:35" ht="7.2" customHeight="1" x14ac:dyDescent="0.2">
      <c r="A49" s="20"/>
      <c r="B49" s="39"/>
      <c r="C49" s="18"/>
      <c r="D49" s="19"/>
      <c r="E49" s="19"/>
      <c r="F49" s="20"/>
      <c r="G49" s="39"/>
      <c r="H49" s="18"/>
      <c r="I49" s="19"/>
      <c r="J49" s="19"/>
      <c r="K49" s="20"/>
      <c r="L49" s="39"/>
      <c r="M49" s="18"/>
      <c r="N49" s="19"/>
      <c r="O49" s="19"/>
      <c r="P49" s="20"/>
      <c r="Q49" s="39"/>
      <c r="R49" s="18"/>
      <c r="S49" s="19"/>
      <c r="T49" s="19"/>
      <c r="U49" s="20"/>
      <c r="V49" s="39"/>
      <c r="W49" s="18"/>
      <c r="X49" s="19"/>
      <c r="Y49" s="19"/>
      <c r="Z49" s="20"/>
      <c r="AA49" s="21"/>
      <c r="AB49" s="18"/>
      <c r="AC49" s="19"/>
      <c r="AD49" s="19"/>
      <c r="AE49" s="20"/>
      <c r="AF49" s="21"/>
      <c r="AG49" s="26"/>
    </row>
    <row r="50" spans="1:35" ht="7.2" customHeight="1" x14ac:dyDescent="0.2">
      <c r="A50" s="24"/>
      <c r="B50" s="40"/>
      <c r="C50" s="22"/>
      <c r="D50" s="23"/>
      <c r="E50" s="23"/>
      <c r="F50" s="24"/>
      <c r="G50" s="40"/>
      <c r="H50" s="22"/>
      <c r="I50" s="23"/>
      <c r="J50" s="23"/>
      <c r="K50" s="24"/>
      <c r="L50" s="40"/>
      <c r="M50" s="22"/>
      <c r="N50" s="23"/>
      <c r="O50" s="23"/>
      <c r="P50" s="24"/>
      <c r="Q50" s="40"/>
      <c r="R50" s="22"/>
      <c r="S50" s="23"/>
      <c r="T50" s="23"/>
      <c r="U50" s="24"/>
      <c r="V50" s="40"/>
      <c r="W50" s="22"/>
      <c r="X50" s="23"/>
      <c r="Y50" s="23"/>
      <c r="Z50" s="24"/>
      <c r="AA50" s="25"/>
      <c r="AB50" s="22"/>
      <c r="AC50" s="23"/>
      <c r="AD50" s="23"/>
      <c r="AE50" s="24"/>
      <c r="AF50" s="25"/>
      <c r="AG50" s="27"/>
      <c r="AH50" s="32"/>
      <c r="AI50" s="32"/>
    </row>
    <row r="51" spans="1:35" ht="21" customHeight="1" x14ac:dyDescent="0.2">
      <c r="A51" s="14"/>
      <c r="B51" s="37" t="s">
        <v>37</v>
      </c>
      <c r="C51" s="185" t="s">
        <v>29</v>
      </c>
      <c r="D51" s="186"/>
      <c r="E51" s="187"/>
      <c r="F51" s="14"/>
      <c r="G51" s="37" t="s">
        <v>38</v>
      </c>
      <c r="H51" s="185" t="s">
        <v>29</v>
      </c>
      <c r="I51" s="186"/>
      <c r="J51" s="187"/>
      <c r="K51" s="14"/>
      <c r="L51" s="37" t="s">
        <v>39</v>
      </c>
      <c r="M51" s="185" t="s">
        <v>29</v>
      </c>
      <c r="N51" s="186"/>
      <c r="O51" s="187"/>
      <c r="P51" s="14"/>
      <c r="Q51" s="37" t="s">
        <v>40</v>
      </c>
      <c r="R51" s="185" t="s">
        <v>29</v>
      </c>
      <c r="S51" s="186"/>
      <c r="T51" s="187"/>
      <c r="U51" s="14"/>
      <c r="V51" s="37" t="s">
        <v>41</v>
      </c>
      <c r="W51" s="185" t="s">
        <v>29</v>
      </c>
      <c r="X51" s="186"/>
      <c r="Y51" s="187"/>
      <c r="Z51" s="28"/>
      <c r="AA51" s="37" t="s">
        <v>42</v>
      </c>
      <c r="AB51" s="185" t="s">
        <v>29</v>
      </c>
      <c r="AC51" s="186"/>
      <c r="AD51" s="187"/>
      <c r="AE51" s="28"/>
      <c r="AF51" s="29"/>
      <c r="AH51" s="32"/>
      <c r="AI51" s="32"/>
    </row>
    <row r="52" spans="1:35" ht="28.95" customHeight="1" x14ac:dyDescent="0.2">
      <c r="A52" s="16"/>
      <c r="B52" s="38"/>
      <c r="C52" s="30" t="s">
        <v>2</v>
      </c>
      <c r="D52" s="170" t="str">
        <f ca="1">IF(INDIRECT("出品一覧表!" &amp; B51 &amp; "$16")&lt;&gt;"", INDIRECT("出品一覧表!" &amp; B51 &amp; "$16"),"")</f>
        <v/>
      </c>
      <c r="E52" s="171"/>
      <c r="F52" s="16"/>
      <c r="G52" s="38"/>
      <c r="H52" s="30" t="s">
        <v>2</v>
      </c>
      <c r="I52" s="170" t="str">
        <f ca="1">IF(INDIRECT("出品一覧表!" &amp; G51 &amp; "$16")&lt;&gt;"", INDIRECT("出品一覧表!" &amp; G51 &amp; "$16"),"")</f>
        <v/>
      </c>
      <c r="J52" s="171"/>
      <c r="K52" s="16"/>
      <c r="L52" s="38"/>
      <c r="M52" s="30" t="s">
        <v>2</v>
      </c>
      <c r="N52" s="170" t="str">
        <f ca="1">IF(INDIRECT("出品一覧表!" &amp; L51 &amp; "$16")&lt;&gt;"", INDIRECT("出品一覧表!" &amp; L51 &amp; "$16"),"")</f>
        <v/>
      </c>
      <c r="O52" s="171"/>
      <c r="P52" s="16"/>
      <c r="Q52" s="38"/>
      <c r="R52" s="30" t="s">
        <v>2</v>
      </c>
      <c r="S52" s="170" t="str">
        <f ca="1">IF(INDIRECT("出品一覧表!" &amp; Q51 &amp; "$16")&lt;&gt;"", INDIRECT("出品一覧表!" &amp; Q51 &amp; "$16"),"")</f>
        <v/>
      </c>
      <c r="T52" s="171"/>
      <c r="U52" s="16"/>
      <c r="V52" s="38"/>
      <c r="W52" s="30" t="s">
        <v>2</v>
      </c>
      <c r="X52" s="170" t="str">
        <f ca="1">IF(INDIRECT("出品一覧表!" &amp; V51 &amp; "$16")&lt;&gt;"", INDIRECT("出品一覧表!" &amp; V51 &amp; "$16"),"")</f>
        <v/>
      </c>
      <c r="Y52" s="171"/>
      <c r="Z52" s="16"/>
      <c r="AA52" s="38"/>
      <c r="AB52" s="30" t="s">
        <v>2</v>
      </c>
      <c r="AC52" s="170" t="str">
        <f ca="1">IF(INDIRECT("出品一覧表!" &amp; AA51 &amp; "$16")&lt;&gt;"", INDIRECT("出品一覧表!" &amp; AA51 &amp; "$16"),"")</f>
        <v/>
      </c>
      <c r="AD52" s="171"/>
      <c r="AE52" s="16"/>
      <c r="AF52" s="17"/>
      <c r="AH52" s="32"/>
      <c r="AI52" s="32"/>
    </row>
    <row r="53" spans="1:35" ht="13.95" customHeight="1" x14ac:dyDescent="0.2">
      <c r="A53" s="16"/>
      <c r="B53" s="38"/>
      <c r="C53" s="50" t="s">
        <v>31</v>
      </c>
      <c r="D53" s="183"/>
      <c r="E53" s="184"/>
      <c r="F53" s="16"/>
      <c r="G53" s="38"/>
      <c r="H53" s="50" t="s">
        <v>31</v>
      </c>
      <c r="I53" s="183"/>
      <c r="J53" s="184"/>
      <c r="K53" s="16"/>
      <c r="L53" s="38"/>
      <c r="M53" s="50" t="s">
        <v>31</v>
      </c>
      <c r="N53" s="183"/>
      <c r="O53" s="184"/>
      <c r="P53" s="16"/>
      <c r="Q53" s="38"/>
      <c r="R53" s="50" t="s">
        <v>31</v>
      </c>
      <c r="S53" s="183"/>
      <c r="T53" s="184"/>
      <c r="U53" s="16"/>
      <c r="V53" s="38"/>
      <c r="W53" s="50" t="s">
        <v>31</v>
      </c>
      <c r="X53" s="183"/>
      <c r="Y53" s="184"/>
      <c r="Z53" s="16"/>
      <c r="AA53" s="38"/>
      <c r="AB53" s="50" t="s">
        <v>31</v>
      </c>
      <c r="AC53" s="183"/>
      <c r="AD53" s="184"/>
      <c r="AE53" s="16"/>
      <c r="AF53" s="17"/>
      <c r="AH53" s="32"/>
      <c r="AI53" s="32"/>
    </row>
    <row r="54" spans="1:35" ht="28.95" customHeight="1" x14ac:dyDescent="0.2">
      <c r="A54" s="16"/>
      <c r="B54" s="38"/>
      <c r="C54" s="13" t="s">
        <v>4</v>
      </c>
      <c r="D54" s="166" t="str">
        <f ca="1">IF(INDIRECT("出品一覧表!" &amp; B51 &amp; "$22")&lt;&gt;"", INDIRECT("出品一覧表!" &amp; B51 &amp; "$22"),"")</f>
        <v/>
      </c>
      <c r="E54" s="167"/>
      <c r="F54" s="16"/>
      <c r="G54" s="38"/>
      <c r="H54" s="13" t="s">
        <v>4</v>
      </c>
      <c r="I54" s="166" t="str">
        <f ca="1">IF(INDIRECT("出品一覧表!" &amp; G51 &amp; "$22")&lt;&gt;"", INDIRECT("出品一覧表!" &amp; G51 &amp; "$22"),"")</f>
        <v/>
      </c>
      <c r="J54" s="167"/>
      <c r="K54" s="16"/>
      <c r="L54" s="38"/>
      <c r="M54" s="13" t="s">
        <v>4</v>
      </c>
      <c r="N54" s="166" t="str">
        <f ca="1">IF(INDIRECT("出品一覧表!" &amp; L51 &amp; "$22")&lt;&gt;"", INDIRECT("出品一覧表!" &amp; L51 &amp; "$22"),"")</f>
        <v/>
      </c>
      <c r="O54" s="167"/>
      <c r="P54" s="16"/>
      <c r="Q54" s="38"/>
      <c r="R54" s="13" t="s">
        <v>4</v>
      </c>
      <c r="S54" s="166" t="str">
        <f ca="1">IF(INDIRECT("出品一覧表!" &amp; Q51 &amp; "$22")&lt;&gt;"", INDIRECT("出品一覧表!" &amp; Q51 &amp; "$22"),"")</f>
        <v/>
      </c>
      <c r="T54" s="167"/>
      <c r="U54" s="16"/>
      <c r="V54" s="38"/>
      <c r="W54" s="13" t="s">
        <v>4</v>
      </c>
      <c r="X54" s="166" t="str">
        <f ca="1">IF(INDIRECT("出品一覧表!" &amp; V51 &amp; "$22")&lt;&gt;"", INDIRECT("出品一覧表!" &amp; V51 &amp; "$22"),"")</f>
        <v/>
      </c>
      <c r="Y54" s="167"/>
      <c r="Z54" s="16"/>
      <c r="AA54" s="38"/>
      <c r="AB54" s="13" t="s">
        <v>4</v>
      </c>
      <c r="AC54" s="166" t="str">
        <f ca="1">IF(INDIRECT("出品一覧表!" &amp; AA51 &amp; "$22")&lt;&gt;"", INDIRECT("出品一覧表!" &amp; AA51 &amp; "$22"),"")</f>
        <v/>
      </c>
      <c r="AD54" s="167"/>
      <c r="AE54" s="16"/>
      <c r="AF54" s="17"/>
      <c r="AH54" s="32"/>
      <c r="AI54" s="32"/>
    </row>
    <row r="55" spans="1:35" s="64" customFormat="1" ht="28.95" customHeight="1" x14ac:dyDescent="0.2">
      <c r="A55" s="60"/>
      <c r="B55" s="61"/>
      <c r="C55" s="59" t="s">
        <v>30</v>
      </c>
      <c r="D55" s="168"/>
      <c r="E55" s="169"/>
      <c r="F55" s="60"/>
      <c r="G55" s="61"/>
      <c r="H55" s="59" t="s">
        <v>30</v>
      </c>
      <c r="I55" s="168"/>
      <c r="J55" s="169"/>
      <c r="K55" s="60"/>
      <c r="L55" s="61"/>
      <c r="M55" s="59" t="s">
        <v>30</v>
      </c>
      <c r="N55" s="168"/>
      <c r="O55" s="169"/>
      <c r="P55" s="60"/>
      <c r="Q55" s="61"/>
      <c r="R55" s="59" t="s">
        <v>30</v>
      </c>
      <c r="S55" s="168"/>
      <c r="T55" s="169"/>
      <c r="U55" s="60"/>
      <c r="V55" s="61"/>
      <c r="W55" s="59" t="s">
        <v>30</v>
      </c>
      <c r="X55" s="168"/>
      <c r="Y55" s="169"/>
      <c r="Z55" s="60"/>
      <c r="AA55" s="61"/>
      <c r="AB55" s="59" t="s">
        <v>30</v>
      </c>
      <c r="AC55" s="168"/>
      <c r="AD55" s="169"/>
      <c r="AE55" s="60"/>
      <c r="AF55" s="62"/>
      <c r="AG55" s="63"/>
      <c r="AH55" s="65"/>
      <c r="AI55" s="65"/>
    </row>
    <row r="56" spans="1:35" ht="28.95" customHeight="1" x14ac:dyDescent="0.2">
      <c r="A56" s="16"/>
      <c r="B56" s="38"/>
      <c r="C56" s="13" t="s">
        <v>1</v>
      </c>
      <c r="D56" s="170" t="str">
        <f ca="1">IF(INDIRECT("出品一覧表!" &amp; B51 &amp; "$15")&lt;&gt;"", INDIRECT("出品一覧表!" &amp; B51 &amp; "$15"),"")</f>
        <v/>
      </c>
      <c r="E56" s="171"/>
      <c r="F56" s="16"/>
      <c r="G56" s="38"/>
      <c r="H56" s="13" t="s">
        <v>1</v>
      </c>
      <c r="I56" s="170" t="str">
        <f ca="1">IF(INDIRECT("出品一覧表!" &amp; G51 &amp; "$15")&lt;&gt;"", INDIRECT("出品一覧表!" &amp; G51 &amp; "$15"),"")</f>
        <v/>
      </c>
      <c r="J56" s="171"/>
      <c r="K56" s="16"/>
      <c r="L56" s="38"/>
      <c r="M56" s="13" t="s">
        <v>1</v>
      </c>
      <c r="N56" s="170" t="str">
        <f ca="1">IF(INDIRECT("出品一覧表!" &amp; L51 &amp; "$15")&lt;&gt;"", INDIRECT("出品一覧表!" &amp; L51 &amp; "$15"),"")</f>
        <v/>
      </c>
      <c r="O56" s="171"/>
      <c r="P56" s="16"/>
      <c r="Q56" s="38"/>
      <c r="R56" s="13" t="s">
        <v>1</v>
      </c>
      <c r="S56" s="170" t="str">
        <f ca="1">IF(INDIRECT("出品一覧表!" &amp; Q51 &amp; "$15")&lt;&gt;"", INDIRECT("出品一覧表!" &amp; Q51 &amp; "$15"),"")</f>
        <v/>
      </c>
      <c r="T56" s="171"/>
      <c r="U56" s="16"/>
      <c r="V56" s="38"/>
      <c r="W56" s="13" t="s">
        <v>1</v>
      </c>
      <c r="X56" s="170" t="str">
        <f ca="1">IF(INDIRECT("出品一覧表!" &amp; V51 &amp; "$15")&lt;&gt;"", INDIRECT("出品一覧表!" &amp; V51 &amp; "$15"),"")</f>
        <v/>
      </c>
      <c r="Y56" s="171"/>
      <c r="Z56" s="16"/>
      <c r="AA56" s="38"/>
      <c r="AB56" s="13" t="s">
        <v>1</v>
      </c>
      <c r="AC56" s="170" t="str">
        <f ca="1">IF(INDIRECT("出品一覧表!" &amp; AA51 &amp; "$15")&lt;&gt;"", INDIRECT("出品一覧表!" &amp; AA51 &amp; "$15"),"")</f>
        <v/>
      </c>
      <c r="AD56" s="171"/>
      <c r="AE56" s="16"/>
      <c r="AF56" s="17"/>
      <c r="AH56" s="32"/>
      <c r="AI56" s="32"/>
    </row>
    <row r="57" spans="1:35" ht="28.95" customHeight="1" x14ac:dyDescent="0.2">
      <c r="A57" s="16"/>
      <c r="B57" s="38"/>
      <c r="C57" s="66" t="s">
        <v>28</v>
      </c>
      <c r="D57" s="172" t="str">
        <f>IF(出品一覧表!$AB$3&lt;&gt;"",出品一覧表!$AB$3,"")</f>
        <v/>
      </c>
      <c r="E57" s="173"/>
      <c r="F57" s="16"/>
      <c r="G57" s="38"/>
      <c r="H57" s="66" t="s">
        <v>28</v>
      </c>
      <c r="I57" s="172" t="str">
        <f>IF(出品一覧表!$AB$3&lt;&gt;"",出品一覧表!$AB$3,"")</f>
        <v/>
      </c>
      <c r="J57" s="173"/>
      <c r="K57" s="16"/>
      <c r="L57" s="38"/>
      <c r="M57" s="66" t="s">
        <v>28</v>
      </c>
      <c r="N57" s="172" t="str">
        <f>IF(出品一覧表!$AB$3&lt;&gt;"",出品一覧表!$AB$3,"")</f>
        <v/>
      </c>
      <c r="O57" s="173"/>
      <c r="P57" s="16"/>
      <c r="Q57" s="38"/>
      <c r="R57" s="66" t="s">
        <v>28</v>
      </c>
      <c r="S57" s="172" t="str">
        <f>IF(出品一覧表!$AB$3&lt;&gt;"",出品一覧表!$AB$3,"")</f>
        <v/>
      </c>
      <c r="T57" s="173"/>
      <c r="U57" s="16"/>
      <c r="V57" s="38"/>
      <c r="W57" s="66" t="s">
        <v>28</v>
      </c>
      <c r="X57" s="172" t="str">
        <f>IF(出品一覧表!$AB$3&lt;&gt;"",出品一覧表!$AB$3,"")</f>
        <v/>
      </c>
      <c r="Y57" s="173"/>
      <c r="Z57" s="16"/>
      <c r="AA57" s="38"/>
      <c r="AB57" s="66" t="s">
        <v>28</v>
      </c>
      <c r="AC57" s="172" t="str">
        <f>IF(出品一覧表!$AB$3&lt;&gt;"",出品一覧表!$AB$3,"")</f>
        <v/>
      </c>
      <c r="AD57" s="173"/>
      <c r="AE57" s="16"/>
      <c r="AF57" s="17"/>
      <c r="AH57" s="32"/>
      <c r="AI57" s="32"/>
    </row>
    <row r="58" spans="1:35" ht="28.95" customHeight="1" x14ac:dyDescent="0.2">
      <c r="A58" s="16"/>
      <c r="B58" s="38"/>
      <c r="C58" s="67" t="s">
        <v>0</v>
      </c>
      <c r="D58" s="174">
        <f ca="1">IF(INDIRECT("出品一覧表!" &amp; B51 &amp; "$14")&lt;&gt;"", INDIRECT("出品一覧表!" &amp; B51 &amp; "$14"),"")</f>
        <v>31</v>
      </c>
      <c r="E58" s="175"/>
      <c r="F58" s="16"/>
      <c r="G58" s="38"/>
      <c r="H58" s="67" t="s">
        <v>0</v>
      </c>
      <c r="I58" s="174">
        <f ca="1">IF(INDIRECT("出品一覧表!" &amp; G51 &amp; "$14")&lt;&gt;"", INDIRECT("出品一覧表!" &amp; G51 &amp; "$14"),"")</f>
        <v>32</v>
      </c>
      <c r="J58" s="175"/>
      <c r="K58" s="16"/>
      <c r="L58" s="38"/>
      <c r="M58" s="67" t="s">
        <v>0</v>
      </c>
      <c r="N58" s="174">
        <f ca="1">IF(INDIRECT("出品一覧表!" &amp; L51 &amp; "$14")&lt;&gt;"", INDIRECT("出品一覧表!" &amp; L51 &amp; "$14"),"")</f>
        <v>33</v>
      </c>
      <c r="O58" s="175"/>
      <c r="P58" s="16"/>
      <c r="Q58" s="38"/>
      <c r="R58" s="67" t="s">
        <v>0</v>
      </c>
      <c r="S58" s="174">
        <f ca="1">IF(INDIRECT("出品一覧表!" &amp; Q51 &amp; "$14")&lt;&gt;"", INDIRECT("出品一覧表!" &amp; Q51 &amp; "$14"),"")</f>
        <v>34</v>
      </c>
      <c r="T58" s="175"/>
      <c r="U58" s="16"/>
      <c r="V58" s="38"/>
      <c r="W58" s="67" t="s">
        <v>0</v>
      </c>
      <c r="X58" s="174">
        <f ca="1">IF(INDIRECT("出品一覧表!" &amp; V51 &amp; "$14")&lt;&gt;"", INDIRECT("出品一覧表!" &amp; V51 &amp; "$14"),"")</f>
        <v>35</v>
      </c>
      <c r="Y58" s="175"/>
      <c r="Z58" s="16"/>
      <c r="AA58" s="38"/>
      <c r="AB58" s="67" t="s">
        <v>0</v>
      </c>
      <c r="AC58" s="174">
        <f ca="1">IF(INDIRECT("出品一覧表!" &amp; AA51 &amp; "$14")&lt;&gt;"", INDIRECT("出品一覧表!" &amp; AA51 &amp; "$14"),"")</f>
        <v>36</v>
      </c>
      <c r="AD58" s="175"/>
      <c r="AE58" s="16"/>
      <c r="AF58" s="17"/>
      <c r="AH58" s="32"/>
      <c r="AI58" s="32"/>
    </row>
    <row r="59" spans="1:35" ht="7.2" customHeight="1" x14ac:dyDescent="0.2">
      <c r="A59" s="20"/>
      <c r="B59" s="39"/>
      <c r="C59" s="18"/>
      <c r="D59" s="19"/>
      <c r="E59" s="19"/>
      <c r="F59" s="20"/>
      <c r="G59" s="39"/>
      <c r="H59" s="18"/>
      <c r="I59" s="19"/>
      <c r="J59" s="19"/>
      <c r="K59" s="20"/>
      <c r="L59" s="39"/>
      <c r="M59" s="18"/>
      <c r="N59" s="19"/>
      <c r="O59" s="19"/>
      <c r="P59" s="20"/>
      <c r="Q59" s="39"/>
      <c r="R59" s="18"/>
      <c r="S59" s="19"/>
      <c r="T59" s="19"/>
      <c r="U59" s="20"/>
      <c r="V59" s="39"/>
      <c r="W59" s="18"/>
      <c r="X59" s="19"/>
      <c r="Y59" s="19"/>
      <c r="Z59" s="20"/>
      <c r="AA59" s="21"/>
      <c r="AB59" s="18"/>
      <c r="AC59" s="19"/>
      <c r="AD59" s="19"/>
      <c r="AE59" s="20"/>
      <c r="AF59" s="21"/>
      <c r="AG59" s="26"/>
      <c r="AH59" s="32"/>
      <c r="AI59" s="32"/>
    </row>
    <row r="60" spans="1:35" ht="7.2" customHeight="1" x14ac:dyDescent="0.2">
      <c r="A60" s="24"/>
      <c r="B60" s="40"/>
      <c r="C60" s="22"/>
      <c r="D60" s="23"/>
      <c r="E60" s="23"/>
      <c r="F60" s="24"/>
      <c r="G60" s="40"/>
      <c r="H60" s="22"/>
      <c r="I60" s="23"/>
      <c r="J60" s="23"/>
      <c r="K60" s="24"/>
      <c r="L60" s="40"/>
      <c r="M60" s="22"/>
      <c r="N60" s="23"/>
      <c r="O60" s="23"/>
      <c r="P60" s="24"/>
      <c r="Q60" s="40"/>
      <c r="R60" s="22"/>
      <c r="S60" s="23"/>
      <c r="T60" s="23"/>
      <c r="U60" s="24"/>
      <c r="V60" s="40"/>
      <c r="W60" s="22"/>
      <c r="X60" s="23"/>
      <c r="Y60" s="23"/>
      <c r="Z60" s="24"/>
      <c r="AA60" s="25"/>
      <c r="AB60" s="22"/>
      <c r="AC60" s="23"/>
      <c r="AD60" s="23"/>
      <c r="AE60" s="24"/>
      <c r="AF60" s="25"/>
      <c r="AG60" s="27"/>
      <c r="AH60" s="27"/>
      <c r="AI60" s="27"/>
    </row>
    <row r="61" spans="1:35" ht="21" customHeight="1" x14ac:dyDescent="0.2">
      <c r="A61" s="14"/>
      <c r="B61" s="42" t="s">
        <v>43</v>
      </c>
      <c r="C61" s="188" t="s">
        <v>29</v>
      </c>
      <c r="D61" s="186"/>
      <c r="E61" s="187"/>
      <c r="F61" s="28"/>
      <c r="G61" s="42" t="s">
        <v>44</v>
      </c>
      <c r="H61" s="188" t="s">
        <v>29</v>
      </c>
      <c r="I61" s="186"/>
      <c r="J61" s="187"/>
      <c r="K61" s="28"/>
      <c r="L61" s="42" t="s">
        <v>45</v>
      </c>
      <c r="M61" s="188" t="s">
        <v>29</v>
      </c>
      <c r="N61" s="186"/>
      <c r="O61" s="187"/>
      <c r="P61" s="14"/>
      <c r="Q61" s="37" t="s">
        <v>46</v>
      </c>
      <c r="R61" s="185" t="s">
        <v>29</v>
      </c>
      <c r="S61" s="186"/>
      <c r="T61" s="187"/>
      <c r="U61" s="14"/>
      <c r="V61" s="37" t="s">
        <v>47</v>
      </c>
      <c r="W61" s="185" t="s">
        <v>29</v>
      </c>
      <c r="X61" s="186"/>
      <c r="Y61" s="187"/>
      <c r="Z61" s="14"/>
      <c r="AA61" s="15" t="s">
        <v>48</v>
      </c>
      <c r="AB61" s="185" t="s">
        <v>29</v>
      </c>
      <c r="AC61" s="186"/>
      <c r="AD61" s="187"/>
      <c r="AE61" s="14"/>
      <c r="AF61" s="15"/>
      <c r="AI61" s="55"/>
    </row>
    <row r="62" spans="1:35" ht="28.95" customHeight="1" x14ac:dyDescent="0.2">
      <c r="A62" s="16"/>
      <c r="B62" s="38"/>
      <c r="C62" s="30" t="s">
        <v>2</v>
      </c>
      <c r="D62" s="170" t="str">
        <f ca="1">IF(INDIRECT("出品一覧表!" &amp; B61 &amp; "$16")&lt;&gt;"", INDIRECT("出品一覧表!" &amp; B61 &amp; "$16"),"")</f>
        <v/>
      </c>
      <c r="E62" s="171"/>
      <c r="F62" s="16"/>
      <c r="G62" s="38"/>
      <c r="H62" s="30" t="s">
        <v>2</v>
      </c>
      <c r="I62" s="170" t="str">
        <f ca="1">IF(INDIRECT("出品一覧表!" &amp; G61 &amp; "$16")&lt;&gt;"", INDIRECT("出品一覧表!" &amp; G61 &amp; "$16"),"")</f>
        <v/>
      </c>
      <c r="J62" s="171"/>
      <c r="K62" s="16"/>
      <c r="L62" s="38"/>
      <c r="M62" s="30" t="s">
        <v>2</v>
      </c>
      <c r="N62" s="170" t="str">
        <f ca="1">IF(INDIRECT("出品一覧表!" &amp; L61 &amp; "$16")&lt;&gt;"", INDIRECT("出品一覧表!" &amp; L61 &amp; "$16"),"")</f>
        <v/>
      </c>
      <c r="O62" s="171"/>
      <c r="P62" s="16"/>
      <c r="Q62" s="38"/>
      <c r="R62" s="30" t="s">
        <v>2</v>
      </c>
      <c r="S62" s="170" t="str">
        <f ca="1">IF(INDIRECT("出品一覧表!" &amp; Q61 &amp; "$16")&lt;&gt;"", INDIRECT("出品一覧表!" &amp; Q61 &amp; "$16"),"")</f>
        <v/>
      </c>
      <c r="T62" s="171"/>
      <c r="U62" s="16"/>
      <c r="V62" s="38"/>
      <c r="W62" s="30" t="s">
        <v>2</v>
      </c>
      <c r="X62" s="170" t="str">
        <f ca="1">IF(INDIRECT("出品一覧表!" &amp; V61 &amp; "$16")&lt;&gt;"", INDIRECT("出品一覧表!" &amp; V61 &amp; "$16"),"")</f>
        <v/>
      </c>
      <c r="Y62" s="171"/>
      <c r="Z62" s="16"/>
      <c r="AA62" s="17"/>
      <c r="AB62" s="30" t="s">
        <v>2</v>
      </c>
      <c r="AC62" s="170" t="str">
        <f ca="1">IF(INDIRECT("出品一覧表!" &amp; AA61 &amp; "$16")&lt;&gt;"", INDIRECT("出品一覧表!" &amp; AA61 &amp; "$16"),"")</f>
        <v/>
      </c>
      <c r="AD62" s="171"/>
      <c r="AE62" s="16"/>
      <c r="AF62" s="17"/>
      <c r="AI62" s="8"/>
    </row>
    <row r="63" spans="1:35" ht="13.95" customHeight="1" x14ac:dyDescent="0.2">
      <c r="A63" s="16"/>
      <c r="B63" s="38"/>
      <c r="C63" s="50" t="s">
        <v>31</v>
      </c>
      <c r="D63" s="183"/>
      <c r="E63" s="184"/>
      <c r="F63" s="16"/>
      <c r="G63" s="38"/>
      <c r="H63" s="50" t="s">
        <v>31</v>
      </c>
      <c r="I63" s="183"/>
      <c r="J63" s="184"/>
      <c r="K63" s="16"/>
      <c r="L63" s="38"/>
      <c r="M63" s="50" t="s">
        <v>31</v>
      </c>
      <c r="N63" s="183"/>
      <c r="O63" s="184"/>
      <c r="P63" s="16"/>
      <c r="Q63" s="38"/>
      <c r="R63" s="50" t="s">
        <v>31</v>
      </c>
      <c r="S63" s="183"/>
      <c r="T63" s="184"/>
      <c r="U63" s="16"/>
      <c r="V63" s="38"/>
      <c r="W63" s="50" t="s">
        <v>31</v>
      </c>
      <c r="X63" s="183"/>
      <c r="Y63" s="184"/>
      <c r="Z63" s="16"/>
      <c r="AA63" s="17"/>
      <c r="AB63" s="50" t="s">
        <v>31</v>
      </c>
      <c r="AC63" s="183"/>
      <c r="AD63" s="184"/>
      <c r="AE63" s="16"/>
      <c r="AF63" s="17"/>
      <c r="AI63" s="8"/>
    </row>
    <row r="64" spans="1:35" ht="28.95" customHeight="1" x14ac:dyDescent="0.2">
      <c r="A64" s="16"/>
      <c r="B64" s="38"/>
      <c r="C64" s="13" t="s">
        <v>4</v>
      </c>
      <c r="D64" s="166" t="str">
        <f ca="1">IF(INDIRECT("出品一覧表!" &amp; B61 &amp; "$22")&lt;&gt;"", INDIRECT("出品一覧表!" &amp; B61 &amp; "$22"),"")</f>
        <v/>
      </c>
      <c r="E64" s="167"/>
      <c r="F64" s="16"/>
      <c r="G64" s="38"/>
      <c r="H64" s="13" t="s">
        <v>4</v>
      </c>
      <c r="I64" s="166" t="str">
        <f ca="1">IF(INDIRECT("出品一覧表!" &amp; G61 &amp; "$22")&lt;&gt;"", INDIRECT("出品一覧表!" &amp; G61 &amp; "$22"),"")</f>
        <v/>
      </c>
      <c r="J64" s="167"/>
      <c r="K64" s="16"/>
      <c r="L64" s="38"/>
      <c r="M64" s="13" t="s">
        <v>4</v>
      </c>
      <c r="N64" s="166" t="str">
        <f ca="1">IF(INDIRECT("出品一覧表!" &amp; L61 &amp; "$22")&lt;&gt;"", INDIRECT("出品一覧表!" &amp; L61 &amp; "$22"),"")</f>
        <v/>
      </c>
      <c r="O64" s="167"/>
      <c r="P64" s="16"/>
      <c r="Q64" s="38"/>
      <c r="R64" s="13" t="s">
        <v>4</v>
      </c>
      <c r="S64" s="166" t="str">
        <f ca="1">IF(INDIRECT("出品一覧表!" &amp; Q61 &amp; "$22")&lt;&gt;"", INDIRECT("出品一覧表!" &amp; Q61 &amp; "$22"),"")</f>
        <v/>
      </c>
      <c r="T64" s="167"/>
      <c r="U64" s="16"/>
      <c r="V64" s="38"/>
      <c r="W64" s="13" t="s">
        <v>4</v>
      </c>
      <c r="X64" s="166" t="str">
        <f ca="1">IF(INDIRECT("出品一覧表!" &amp; V61 &amp; "$22")&lt;&gt;"", INDIRECT("出品一覧表!" &amp; V61 &amp; "$22"),"")</f>
        <v/>
      </c>
      <c r="Y64" s="167"/>
      <c r="Z64" s="16"/>
      <c r="AA64" s="17"/>
      <c r="AB64" s="13" t="s">
        <v>4</v>
      </c>
      <c r="AC64" s="166" t="str">
        <f ca="1">IF(INDIRECT("出品一覧表!" &amp; AA61 &amp; "$22")&lt;&gt;"", INDIRECT("出品一覧表!" &amp; AA61 &amp; "$22"),"")</f>
        <v/>
      </c>
      <c r="AD64" s="167"/>
      <c r="AE64" s="16"/>
      <c r="AF64" s="17"/>
    </row>
    <row r="65" spans="1:35" s="64" customFormat="1" ht="28.95" customHeight="1" x14ac:dyDescent="0.2">
      <c r="A65" s="60"/>
      <c r="B65" s="61"/>
      <c r="C65" s="59" t="s">
        <v>30</v>
      </c>
      <c r="D65" s="168"/>
      <c r="E65" s="169"/>
      <c r="F65" s="60"/>
      <c r="G65" s="61"/>
      <c r="H65" s="59" t="s">
        <v>30</v>
      </c>
      <c r="I65" s="168"/>
      <c r="J65" s="169"/>
      <c r="K65" s="60"/>
      <c r="L65" s="61"/>
      <c r="M65" s="59" t="s">
        <v>30</v>
      </c>
      <c r="N65" s="168"/>
      <c r="O65" s="169"/>
      <c r="P65" s="60"/>
      <c r="Q65" s="61"/>
      <c r="R65" s="59" t="s">
        <v>30</v>
      </c>
      <c r="S65" s="168"/>
      <c r="T65" s="169"/>
      <c r="U65" s="60"/>
      <c r="V65" s="61"/>
      <c r="W65" s="59" t="s">
        <v>30</v>
      </c>
      <c r="X65" s="168"/>
      <c r="Y65" s="169"/>
      <c r="Z65" s="60"/>
      <c r="AA65" s="62"/>
      <c r="AB65" s="59" t="s">
        <v>30</v>
      </c>
      <c r="AC65" s="168"/>
      <c r="AD65" s="169"/>
      <c r="AE65" s="60"/>
      <c r="AF65" s="62"/>
      <c r="AG65" s="63"/>
      <c r="AH65" s="63"/>
      <c r="AI65" s="63"/>
    </row>
    <row r="66" spans="1:35" ht="28.95" customHeight="1" x14ac:dyDescent="0.2">
      <c r="A66" s="16"/>
      <c r="B66" s="38"/>
      <c r="C66" s="13" t="s">
        <v>1</v>
      </c>
      <c r="D66" s="170" t="str">
        <f ca="1">IF(INDIRECT("出品一覧表!" &amp; B61 &amp; "$15")&lt;&gt;"", INDIRECT("出品一覧表!" &amp; B61 &amp; "$15"),"")</f>
        <v/>
      </c>
      <c r="E66" s="171"/>
      <c r="F66" s="16"/>
      <c r="G66" s="38"/>
      <c r="H66" s="13" t="s">
        <v>1</v>
      </c>
      <c r="I66" s="170" t="str">
        <f ca="1">IF(INDIRECT("出品一覧表!" &amp; G61 &amp; "$15")&lt;&gt;"", INDIRECT("出品一覧表!" &amp; G61 &amp; "$15"),"")</f>
        <v/>
      </c>
      <c r="J66" s="171"/>
      <c r="K66" s="16"/>
      <c r="L66" s="38"/>
      <c r="M66" s="13" t="s">
        <v>1</v>
      </c>
      <c r="N66" s="170" t="str">
        <f ca="1">IF(INDIRECT("出品一覧表!" &amp; L61 &amp; "$15")&lt;&gt;"", INDIRECT("出品一覧表!" &amp; L61 &amp; "$15"),"")</f>
        <v/>
      </c>
      <c r="O66" s="171"/>
      <c r="P66" s="16"/>
      <c r="Q66" s="38"/>
      <c r="R66" s="13" t="s">
        <v>1</v>
      </c>
      <c r="S66" s="170" t="str">
        <f ca="1">IF(INDIRECT("出品一覧表!" &amp; Q61 &amp; "$15")&lt;&gt;"", INDIRECT("出品一覧表!" &amp; Q61 &amp; "$15"),"")</f>
        <v/>
      </c>
      <c r="T66" s="171"/>
      <c r="U66" s="16"/>
      <c r="V66" s="38"/>
      <c r="W66" s="13" t="s">
        <v>1</v>
      </c>
      <c r="X66" s="170" t="str">
        <f ca="1">IF(INDIRECT("出品一覧表!" &amp; V61 &amp; "$15")&lt;&gt;"", INDIRECT("出品一覧表!" &amp; V61 &amp; "$15"),"")</f>
        <v/>
      </c>
      <c r="Y66" s="171"/>
      <c r="Z66" s="16"/>
      <c r="AA66" s="17"/>
      <c r="AB66" s="13" t="s">
        <v>1</v>
      </c>
      <c r="AC66" s="170" t="str">
        <f ca="1">IF(INDIRECT("出品一覧表!" &amp; AA61 &amp; "$15")&lt;&gt;"", INDIRECT("出品一覧表!" &amp; AA61 &amp; "$15"),"")</f>
        <v/>
      </c>
      <c r="AD66" s="171"/>
      <c r="AE66" s="16"/>
      <c r="AF66" s="17"/>
    </row>
    <row r="67" spans="1:35" ht="28.95" customHeight="1" x14ac:dyDescent="0.2">
      <c r="A67" s="16"/>
      <c r="B67" s="38"/>
      <c r="C67" s="66" t="s">
        <v>28</v>
      </c>
      <c r="D67" s="172" t="str">
        <f>IF(出品一覧表!$AB$3&lt;&gt;"",出品一覧表!$AB$3,"")</f>
        <v/>
      </c>
      <c r="E67" s="173"/>
      <c r="F67" s="16"/>
      <c r="G67" s="38"/>
      <c r="H67" s="66" t="s">
        <v>28</v>
      </c>
      <c r="I67" s="172" t="str">
        <f>IF(出品一覧表!$AB$3&lt;&gt;"",出品一覧表!$AB$3,"")</f>
        <v/>
      </c>
      <c r="J67" s="173"/>
      <c r="K67" s="16"/>
      <c r="L67" s="38"/>
      <c r="M67" s="66" t="s">
        <v>28</v>
      </c>
      <c r="N67" s="172" t="str">
        <f>IF(出品一覧表!$AB$3&lt;&gt;"",出品一覧表!$AB$3,"")</f>
        <v/>
      </c>
      <c r="O67" s="173"/>
      <c r="P67" s="16"/>
      <c r="Q67" s="38"/>
      <c r="R67" s="66" t="s">
        <v>28</v>
      </c>
      <c r="S67" s="172" t="str">
        <f>IF(出品一覧表!$AB$3&lt;&gt;"",出品一覧表!$AB$3,"")</f>
        <v/>
      </c>
      <c r="T67" s="173"/>
      <c r="U67" s="16"/>
      <c r="V67" s="38"/>
      <c r="W67" s="66" t="s">
        <v>28</v>
      </c>
      <c r="X67" s="172" t="str">
        <f>IF(出品一覧表!$AB$3&lt;&gt;"",出品一覧表!$AB$3,"")</f>
        <v/>
      </c>
      <c r="Y67" s="173"/>
      <c r="Z67" s="16"/>
      <c r="AA67" s="17"/>
      <c r="AB67" s="66" t="s">
        <v>28</v>
      </c>
      <c r="AC67" s="172" t="str">
        <f>IF(出品一覧表!$AB$3&lt;&gt;"",出品一覧表!$AB$3,"")</f>
        <v/>
      </c>
      <c r="AD67" s="173"/>
      <c r="AE67" s="16"/>
      <c r="AF67" s="17"/>
    </row>
    <row r="68" spans="1:35" ht="28.95" customHeight="1" x14ac:dyDescent="0.2">
      <c r="A68" s="16"/>
      <c r="B68" s="38"/>
      <c r="C68" s="67" t="s">
        <v>0</v>
      </c>
      <c r="D68" s="174">
        <f ca="1">IF(INDIRECT("出品一覧表!" &amp; B61 &amp; "$14")&lt;&gt;"", INDIRECT("出品一覧表!" &amp; B61 &amp; "$14"),"")</f>
        <v>37</v>
      </c>
      <c r="E68" s="175"/>
      <c r="F68" s="16"/>
      <c r="G68" s="38"/>
      <c r="H68" s="67" t="s">
        <v>0</v>
      </c>
      <c r="I68" s="174">
        <f ca="1">IF(INDIRECT("出品一覧表!" &amp; G61 &amp; "$14")&lt;&gt;"", INDIRECT("出品一覧表!" &amp; G61 &amp; "$14"),"")</f>
        <v>38</v>
      </c>
      <c r="J68" s="175"/>
      <c r="K68" s="16"/>
      <c r="L68" s="38"/>
      <c r="M68" s="67" t="s">
        <v>0</v>
      </c>
      <c r="N68" s="174">
        <f ca="1">IF(INDIRECT("出品一覧表!" &amp; L61 &amp; "$14")&lt;&gt;"", INDIRECT("出品一覧表!" &amp; L61 &amp; "$14"),"")</f>
        <v>39</v>
      </c>
      <c r="O68" s="175"/>
      <c r="P68" s="16"/>
      <c r="Q68" s="38"/>
      <c r="R68" s="67" t="s">
        <v>0</v>
      </c>
      <c r="S68" s="174">
        <f ca="1">IF(INDIRECT("出品一覧表!" &amp; Q61 &amp; "$14")&lt;&gt;"", INDIRECT("出品一覧表!" &amp; Q61 &amp; "$14"),"")</f>
        <v>40</v>
      </c>
      <c r="T68" s="175"/>
      <c r="U68" s="16"/>
      <c r="V68" s="38"/>
      <c r="W68" s="67" t="s">
        <v>0</v>
      </c>
      <c r="X68" s="174">
        <f ca="1">IF(INDIRECT("出品一覧表!" &amp; V61 &amp; "$14")&lt;&gt;"", INDIRECT("出品一覧表!" &amp; V61 &amp; "$14"),"")</f>
        <v>41</v>
      </c>
      <c r="Y68" s="175"/>
      <c r="Z68" s="16"/>
      <c r="AA68" s="17"/>
      <c r="AB68" s="67" t="s">
        <v>0</v>
      </c>
      <c r="AC68" s="174">
        <f ca="1">IF(INDIRECT("出品一覧表!" &amp; AA61 &amp; "$14")&lt;&gt;"", INDIRECT("出品一覧表!" &amp; AA61 &amp; "$14"),"")</f>
        <v>42</v>
      </c>
      <c r="AD68" s="175"/>
      <c r="AE68" s="16"/>
      <c r="AF68" s="17"/>
    </row>
    <row r="69" spans="1:35" ht="7.2" customHeight="1" x14ac:dyDescent="0.2">
      <c r="A69" s="20"/>
      <c r="B69" s="39"/>
      <c r="C69" s="18"/>
      <c r="D69" s="19"/>
      <c r="E69" s="19"/>
      <c r="F69" s="20"/>
      <c r="G69" s="39"/>
      <c r="H69" s="18"/>
      <c r="I69" s="19"/>
      <c r="J69" s="19"/>
      <c r="K69" s="20"/>
      <c r="L69" s="39"/>
      <c r="M69" s="18"/>
      <c r="N69" s="19"/>
      <c r="O69" s="19"/>
      <c r="P69" s="20"/>
      <c r="Q69" s="39"/>
      <c r="R69" s="18"/>
      <c r="S69" s="19"/>
      <c r="T69" s="19"/>
      <c r="U69" s="20"/>
      <c r="V69" s="39"/>
      <c r="W69" s="18"/>
      <c r="X69" s="19"/>
      <c r="Y69" s="19"/>
      <c r="Z69" s="20"/>
      <c r="AA69" s="21"/>
      <c r="AB69" s="18"/>
      <c r="AC69" s="19"/>
      <c r="AD69" s="19"/>
      <c r="AE69" s="20"/>
      <c r="AF69" s="21"/>
      <c r="AG69" s="26"/>
    </row>
    <row r="70" spans="1:35" ht="7.2" customHeight="1" x14ac:dyDescent="0.2">
      <c r="A70" s="24"/>
      <c r="B70" s="40"/>
      <c r="C70" s="22"/>
      <c r="D70" s="23"/>
      <c r="E70" s="23"/>
      <c r="F70" s="24"/>
      <c r="G70" s="40"/>
      <c r="H70" s="22"/>
      <c r="I70" s="23"/>
      <c r="J70" s="23"/>
      <c r="K70" s="24"/>
      <c r="L70" s="40"/>
      <c r="M70" s="22"/>
      <c r="N70" s="23"/>
      <c r="O70" s="23"/>
      <c r="P70" s="24"/>
      <c r="Q70" s="40"/>
      <c r="R70" s="22"/>
      <c r="S70" s="23"/>
      <c r="T70" s="23"/>
      <c r="U70" s="24"/>
      <c r="V70" s="40"/>
      <c r="W70" s="22"/>
      <c r="X70" s="23"/>
      <c r="Y70" s="23"/>
      <c r="Z70" s="24"/>
      <c r="AA70" s="25"/>
      <c r="AB70" s="22"/>
      <c r="AC70" s="23"/>
      <c r="AD70" s="23"/>
      <c r="AE70" s="24"/>
      <c r="AF70" s="25"/>
      <c r="AG70" s="27"/>
    </row>
    <row r="71" spans="1:35" ht="21" customHeight="1" x14ac:dyDescent="0.2">
      <c r="A71" s="14"/>
      <c r="B71" s="37" t="s">
        <v>49</v>
      </c>
      <c r="C71" s="185" t="s">
        <v>29</v>
      </c>
      <c r="D71" s="186"/>
      <c r="E71" s="187"/>
      <c r="F71" s="28"/>
      <c r="G71" s="42" t="s">
        <v>50</v>
      </c>
      <c r="H71" s="188" t="s">
        <v>29</v>
      </c>
      <c r="I71" s="186"/>
      <c r="J71" s="187"/>
      <c r="K71" s="28"/>
      <c r="L71" s="42" t="s">
        <v>51</v>
      </c>
      <c r="M71" s="188" t="s">
        <v>29</v>
      </c>
      <c r="N71" s="186"/>
      <c r="O71" s="187"/>
      <c r="P71" s="28"/>
      <c r="Q71" s="42" t="s">
        <v>52</v>
      </c>
      <c r="R71" s="188" t="s">
        <v>29</v>
      </c>
      <c r="S71" s="186"/>
      <c r="T71" s="187"/>
      <c r="U71" s="28"/>
      <c r="V71" s="42" t="s">
        <v>53</v>
      </c>
      <c r="W71" s="188" t="s">
        <v>29</v>
      </c>
      <c r="X71" s="186"/>
      <c r="Y71" s="187"/>
      <c r="Z71" s="28"/>
      <c r="AA71" s="29" t="s">
        <v>54</v>
      </c>
      <c r="AB71" s="188" t="s">
        <v>29</v>
      </c>
      <c r="AC71" s="186"/>
      <c r="AD71" s="187"/>
      <c r="AE71" s="28"/>
      <c r="AF71" s="29"/>
    </row>
    <row r="72" spans="1:35" ht="28.95" customHeight="1" x14ac:dyDescent="0.2">
      <c r="A72" s="16"/>
      <c r="B72" s="38"/>
      <c r="C72" s="30" t="s">
        <v>2</v>
      </c>
      <c r="D72" s="170" t="str">
        <f ca="1">IF(INDIRECT("出品一覧表!" &amp; B71 &amp; "$16")&lt;&gt;"", INDIRECT("出品一覧表!" &amp; B71 &amp; "$16"),"")</f>
        <v/>
      </c>
      <c r="E72" s="171"/>
      <c r="F72" s="16"/>
      <c r="G72" s="38"/>
      <c r="H72" s="30" t="s">
        <v>2</v>
      </c>
      <c r="I72" s="170" t="str">
        <f ca="1">IF(INDIRECT("出品一覧表!" &amp; G71 &amp; "$16")&lt;&gt;"", INDIRECT("出品一覧表!" &amp; G71 &amp; "$16"),"")</f>
        <v/>
      </c>
      <c r="J72" s="171"/>
      <c r="K72" s="16"/>
      <c r="L72" s="38"/>
      <c r="M72" s="30" t="s">
        <v>2</v>
      </c>
      <c r="N72" s="170" t="str">
        <f ca="1">IF(INDIRECT("出品一覧表!" &amp; L71 &amp; "$16")&lt;&gt;"", INDIRECT("出品一覧表!" &amp; L71 &amp; "$16"),"")</f>
        <v/>
      </c>
      <c r="O72" s="171"/>
      <c r="P72" s="16"/>
      <c r="Q72" s="38"/>
      <c r="R72" s="30" t="s">
        <v>2</v>
      </c>
      <c r="S72" s="170" t="str">
        <f ca="1">IF(INDIRECT("出品一覧表!" &amp; Q71 &amp; "$16")&lt;&gt;"", INDIRECT("出品一覧表!" &amp; Q71 &amp; "$16"),"")</f>
        <v/>
      </c>
      <c r="T72" s="171"/>
      <c r="U72" s="16"/>
      <c r="V72" s="38"/>
      <c r="W72" s="30" t="s">
        <v>2</v>
      </c>
      <c r="X72" s="170" t="str">
        <f ca="1">IF(INDIRECT("出品一覧表!" &amp; V71 &amp; "$16")&lt;&gt;"", INDIRECT("出品一覧表!" &amp; V71 &amp; "$16"),"")</f>
        <v/>
      </c>
      <c r="Y72" s="171"/>
      <c r="Z72" s="16"/>
      <c r="AA72" s="17"/>
      <c r="AB72" s="30" t="s">
        <v>2</v>
      </c>
      <c r="AC72" s="170" t="str">
        <f ca="1">IF(INDIRECT("出品一覧表!" &amp; AA71 &amp; "$16")&lt;&gt;"", INDIRECT("出品一覧表!" &amp; AA71 &amp; "$16"),"")</f>
        <v/>
      </c>
      <c r="AD72" s="171"/>
      <c r="AE72" s="16"/>
      <c r="AF72" s="17"/>
    </row>
    <row r="73" spans="1:35" ht="13.95" customHeight="1" x14ac:dyDescent="0.2">
      <c r="A73" s="16"/>
      <c r="B73" s="38"/>
      <c r="C73" s="50" t="s">
        <v>31</v>
      </c>
      <c r="D73" s="183"/>
      <c r="E73" s="184"/>
      <c r="F73" s="16"/>
      <c r="G73" s="38"/>
      <c r="H73" s="50" t="s">
        <v>31</v>
      </c>
      <c r="I73" s="183"/>
      <c r="J73" s="184"/>
      <c r="K73" s="16"/>
      <c r="L73" s="38"/>
      <c r="M73" s="50" t="s">
        <v>31</v>
      </c>
      <c r="N73" s="183"/>
      <c r="O73" s="184"/>
      <c r="P73" s="16"/>
      <c r="Q73" s="38"/>
      <c r="R73" s="50" t="s">
        <v>31</v>
      </c>
      <c r="S73" s="183"/>
      <c r="T73" s="184"/>
      <c r="U73" s="16"/>
      <c r="V73" s="38"/>
      <c r="W73" s="50" t="s">
        <v>31</v>
      </c>
      <c r="X73" s="183"/>
      <c r="Y73" s="184"/>
      <c r="Z73" s="16"/>
      <c r="AA73" s="17"/>
      <c r="AB73" s="50" t="s">
        <v>31</v>
      </c>
      <c r="AC73" s="183"/>
      <c r="AD73" s="184"/>
      <c r="AE73" s="16"/>
      <c r="AF73" s="17"/>
    </row>
    <row r="74" spans="1:35" ht="28.95" customHeight="1" x14ac:dyDescent="0.2">
      <c r="A74" s="16"/>
      <c r="B74" s="38"/>
      <c r="C74" s="13" t="s">
        <v>4</v>
      </c>
      <c r="D74" s="166" t="str">
        <f ca="1">IF(INDIRECT("出品一覧表!" &amp; B71 &amp; "$22")&lt;&gt;"", INDIRECT("出品一覧表!" &amp; B71 &amp; "$22"),"")</f>
        <v/>
      </c>
      <c r="E74" s="167"/>
      <c r="F74" s="16"/>
      <c r="G74" s="38"/>
      <c r="H74" s="13" t="s">
        <v>4</v>
      </c>
      <c r="I74" s="166" t="str">
        <f ca="1">IF(INDIRECT("出品一覧表!" &amp; G71 &amp; "$22")&lt;&gt;"", INDIRECT("出品一覧表!" &amp; G71 &amp; "$22"),"")</f>
        <v/>
      </c>
      <c r="J74" s="167"/>
      <c r="K74" s="16"/>
      <c r="L74" s="38"/>
      <c r="M74" s="13" t="s">
        <v>4</v>
      </c>
      <c r="N74" s="166" t="str">
        <f ca="1">IF(INDIRECT("出品一覧表!" &amp; L71 &amp; "$22")&lt;&gt;"", INDIRECT("出品一覧表!" &amp; L71 &amp; "$22"),"")</f>
        <v/>
      </c>
      <c r="O74" s="167"/>
      <c r="P74" s="16"/>
      <c r="Q74" s="38"/>
      <c r="R74" s="13" t="s">
        <v>4</v>
      </c>
      <c r="S74" s="166" t="str">
        <f ca="1">IF(INDIRECT("出品一覧表!" &amp; Q71 &amp; "$22")&lt;&gt;"", INDIRECT("出品一覧表!" &amp; Q71 &amp; "$22"),"")</f>
        <v/>
      </c>
      <c r="T74" s="167"/>
      <c r="U74" s="16"/>
      <c r="V74" s="38"/>
      <c r="W74" s="13" t="s">
        <v>4</v>
      </c>
      <c r="X74" s="166" t="str">
        <f ca="1">IF(INDIRECT("出品一覧表!" &amp; V71 &amp; "$22")&lt;&gt;"", INDIRECT("出品一覧表!" &amp; V71 &amp; "$22"),"")</f>
        <v/>
      </c>
      <c r="Y74" s="167"/>
      <c r="Z74" s="16"/>
      <c r="AA74" s="17"/>
      <c r="AB74" s="13" t="s">
        <v>4</v>
      </c>
      <c r="AC74" s="166" t="str">
        <f ca="1">IF(INDIRECT("出品一覧表!" &amp; AA71 &amp; "$22")&lt;&gt;"", INDIRECT("出品一覧表!" &amp; AA71 &amp; "$22"),"")</f>
        <v/>
      </c>
      <c r="AD74" s="167"/>
      <c r="AE74" s="16"/>
      <c r="AF74" s="17"/>
    </row>
    <row r="75" spans="1:35" s="64" customFormat="1" ht="28.95" customHeight="1" x14ac:dyDescent="0.2">
      <c r="A75" s="60"/>
      <c r="B75" s="61"/>
      <c r="C75" s="59" t="s">
        <v>30</v>
      </c>
      <c r="D75" s="168"/>
      <c r="E75" s="169"/>
      <c r="F75" s="60"/>
      <c r="G75" s="61"/>
      <c r="H75" s="59" t="s">
        <v>30</v>
      </c>
      <c r="I75" s="168"/>
      <c r="J75" s="169"/>
      <c r="K75" s="60"/>
      <c r="L75" s="61"/>
      <c r="M75" s="59" t="s">
        <v>30</v>
      </c>
      <c r="N75" s="168"/>
      <c r="O75" s="169"/>
      <c r="P75" s="60"/>
      <c r="Q75" s="61"/>
      <c r="R75" s="59" t="s">
        <v>30</v>
      </c>
      <c r="S75" s="168"/>
      <c r="T75" s="169"/>
      <c r="U75" s="60"/>
      <c r="V75" s="61"/>
      <c r="W75" s="59" t="s">
        <v>30</v>
      </c>
      <c r="X75" s="168"/>
      <c r="Y75" s="169"/>
      <c r="Z75" s="60"/>
      <c r="AA75" s="62"/>
      <c r="AB75" s="59" t="s">
        <v>30</v>
      </c>
      <c r="AC75" s="168"/>
      <c r="AD75" s="169"/>
      <c r="AE75" s="60"/>
      <c r="AF75" s="62"/>
      <c r="AG75" s="63"/>
      <c r="AH75" s="63"/>
      <c r="AI75" s="63"/>
    </row>
    <row r="76" spans="1:35" ht="28.95" customHeight="1" x14ac:dyDescent="0.2">
      <c r="A76" s="16"/>
      <c r="B76" s="38"/>
      <c r="C76" s="13" t="s">
        <v>1</v>
      </c>
      <c r="D76" s="170" t="str">
        <f ca="1">IF(INDIRECT("出品一覧表!" &amp; B71 &amp; "$15")&lt;&gt;"", INDIRECT("出品一覧表!" &amp; B71 &amp; "$15"),"")</f>
        <v/>
      </c>
      <c r="E76" s="171"/>
      <c r="F76" s="16"/>
      <c r="G76" s="38"/>
      <c r="H76" s="13" t="s">
        <v>1</v>
      </c>
      <c r="I76" s="170" t="str">
        <f ca="1">IF(INDIRECT("出品一覧表!" &amp; G71 &amp; "$15")&lt;&gt;"", INDIRECT("出品一覧表!" &amp; G71 &amp; "$15"),"")</f>
        <v/>
      </c>
      <c r="J76" s="171"/>
      <c r="K76" s="16"/>
      <c r="L76" s="38"/>
      <c r="M76" s="13" t="s">
        <v>1</v>
      </c>
      <c r="N76" s="170" t="str">
        <f ca="1">IF(INDIRECT("出品一覧表!" &amp; L71 &amp; "$15")&lt;&gt;"", INDIRECT("出品一覧表!" &amp; L71 &amp; "$15"),"")</f>
        <v/>
      </c>
      <c r="O76" s="171"/>
      <c r="P76" s="16"/>
      <c r="Q76" s="38"/>
      <c r="R76" s="13" t="s">
        <v>1</v>
      </c>
      <c r="S76" s="170" t="str">
        <f ca="1">IF(INDIRECT("出品一覧表!" &amp; Q71 &amp; "$15")&lt;&gt;"", INDIRECT("出品一覧表!" &amp; Q71 &amp; "$15"),"")</f>
        <v/>
      </c>
      <c r="T76" s="171"/>
      <c r="U76" s="16"/>
      <c r="V76" s="38"/>
      <c r="W76" s="13" t="s">
        <v>1</v>
      </c>
      <c r="X76" s="170" t="str">
        <f ca="1">IF(INDIRECT("出品一覧表!" &amp; V71 &amp; "$15")&lt;&gt;"", INDIRECT("出品一覧表!" &amp; V71 &amp; "$15"),"")</f>
        <v/>
      </c>
      <c r="Y76" s="171"/>
      <c r="Z76" s="16"/>
      <c r="AA76" s="17"/>
      <c r="AB76" s="13" t="s">
        <v>1</v>
      </c>
      <c r="AC76" s="170" t="str">
        <f ca="1">IF(INDIRECT("出品一覧表!" &amp; AA71 &amp; "$15")&lt;&gt;"", INDIRECT("出品一覧表!" &amp; AA71 &amp; "$15"),"")</f>
        <v/>
      </c>
      <c r="AD76" s="171"/>
      <c r="AE76" s="16"/>
      <c r="AF76" s="17"/>
    </row>
    <row r="77" spans="1:35" ht="28.95" customHeight="1" x14ac:dyDescent="0.2">
      <c r="A77" s="16"/>
      <c r="B77" s="38"/>
      <c r="C77" s="66" t="s">
        <v>28</v>
      </c>
      <c r="D77" s="172" t="str">
        <f>IF(出品一覧表!$AB$3&lt;&gt;"",出品一覧表!$AB$3,"")</f>
        <v/>
      </c>
      <c r="E77" s="173"/>
      <c r="F77" s="16"/>
      <c r="G77" s="38"/>
      <c r="H77" s="66" t="s">
        <v>28</v>
      </c>
      <c r="I77" s="172" t="str">
        <f>IF(出品一覧表!$AB$3&lt;&gt;"",出品一覧表!$AB$3,"")</f>
        <v/>
      </c>
      <c r="J77" s="173"/>
      <c r="K77" s="16"/>
      <c r="L77" s="38"/>
      <c r="M77" s="66" t="s">
        <v>28</v>
      </c>
      <c r="N77" s="172" t="str">
        <f>IF(出品一覧表!$AB$3&lt;&gt;"",出品一覧表!$AB$3,"")</f>
        <v/>
      </c>
      <c r="O77" s="173"/>
      <c r="P77" s="16"/>
      <c r="Q77" s="38"/>
      <c r="R77" s="66" t="s">
        <v>28</v>
      </c>
      <c r="S77" s="172" t="str">
        <f>IF(出品一覧表!$AB$3&lt;&gt;"",出品一覧表!$AB$3,"")</f>
        <v/>
      </c>
      <c r="T77" s="173"/>
      <c r="U77" s="16"/>
      <c r="V77" s="38"/>
      <c r="W77" s="66" t="s">
        <v>28</v>
      </c>
      <c r="X77" s="172" t="str">
        <f>IF(出品一覧表!$AB$3&lt;&gt;"",出品一覧表!$AB$3,"")</f>
        <v/>
      </c>
      <c r="Y77" s="173"/>
      <c r="Z77" s="16"/>
      <c r="AA77" s="17"/>
      <c r="AB77" s="66" t="s">
        <v>28</v>
      </c>
      <c r="AC77" s="172" t="str">
        <f>IF(出品一覧表!$AB$3&lt;&gt;"",出品一覧表!$AB$3,"")</f>
        <v/>
      </c>
      <c r="AD77" s="173"/>
      <c r="AE77" s="16"/>
      <c r="AF77" s="17"/>
    </row>
    <row r="78" spans="1:35" ht="28.95" customHeight="1" x14ac:dyDescent="0.2">
      <c r="A78" s="16"/>
      <c r="B78" s="38"/>
      <c r="C78" s="67" t="s">
        <v>0</v>
      </c>
      <c r="D78" s="174">
        <f ca="1">IF(INDIRECT("出品一覧表!" &amp; B71 &amp; "$14")&lt;&gt;"", INDIRECT("出品一覧表!" &amp; B71 &amp; "$14"),"")</f>
        <v>43</v>
      </c>
      <c r="E78" s="175"/>
      <c r="F78" s="16"/>
      <c r="G78" s="38"/>
      <c r="H78" s="67" t="s">
        <v>0</v>
      </c>
      <c r="I78" s="174">
        <f ca="1">IF(INDIRECT("出品一覧表!" &amp; G71 &amp; "$14")&lt;&gt;"", INDIRECT("出品一覧表!" &amp; G71 &amp; "$14"),"")</f>
        <v>44</v>
      </c>
      <c r="J78" s="175"/>
      <c r="K78" s="16"/>
      <c r="L78" s="38"/>
      <c r="M78" s="67" t="s">
        <v>0</v>
      </c>
      <c r="N78" s="174">
        <f ca="1">IF(INDIRECT("出品一覧表!" &amp; L71 &amp; "$14")&lt;&gt;"", INDIRECT("出品一覧表!" &amp; L71 &amp; "$14"),"")</f>
        <v>45</v>
      </c>
      <c r="O78" s="175"/>
      <c r="P78" s="16"/>
      <c r="Q78" s="38"/>
      <c r="R78" s="67" t="s">
        <v>0</v>
      </c>
      <c r="S78" s="174">
        <f ca="1">IF(INDIRECT("出品一覧表!" &amp; Q71 &amp; "$14")&lt;&gt;"", INDIRECT("出品一覧表!" &amp; Q71 &amp; "$14"),"")</f>
        <v>46</v>
      </c>
      <c r="T78" s="175"/>
      <c r="U78" s="16"/>
      <c r="V78" s="38"/>
      <c r="W78" s="67" t="s">
        <v>0</v>
      </c>
      <c r="X78" s="174">
        <f ca="1">IF(INDIRECT("出品一覧表!" &amp; V71 &amp; "$14")&lt;&gt;"", INDIRECT("出品一覧表!" &amp; V71 &amp; "$14"),"")</f>
        <v>47</v>
      </c>
      <c r="Y78" s="175"/>
      <c r="Z78" s="16"/>
      <c r="AA78" s="17"/>
      <c r="AB78" s="67" t="s">
        <v>0</v>
      </c>
      <c r="AC78" s="174">
        <f ca="1">IF(INDIRECT("出品一覧表!" &amp; AA71 &amp; "$14")&lt;&gt;"", INDIRECT("出品一覧表!" &amp; AA71 &amp; "$14"),"")</f>
        <v>48</v>
      </c>
      <c r="AD78" s="175"/>
      <c r="AE78" s="16"/>
      <c r="AF78" s="17"/>
    </row>
    <row r="79" spans="1:35" ht="7.2" customHeight="1" x14ac:dyDescent="0.2">
      <c r="A79" s="20"/>
      <c r="B79" s="39"/>
      <c r="C79" s="18"/>
      <c r="D79" s="19"/>
      <c r="E79" s="19"/>
      <c r="F79" s="20"/>
      <c r="G79" s="39"/>
      <c r="H79" s="18"/>
      <c r="I79" s="19"/>
      <c r="J79" s="19"/>
      <c r="K79" s="20"/>
      <c r="L79" s="39"/>
      <c r="M79" s="18"/>
      <c r="N79" s="19"/>
      <c r="O79" s="19"/>
      <c r="P79" s="20"/>
      <c r="Q79" s="39"/>
      <c r="R79" s="18"/>
      <c r="S79" s="19"/>
      <c r="T79" s="19"/>
      <c r="U79" s="20"/>
      <c r="V79" s="39"/>
      <c r="W79" s="18"/>
      <c r="X79" s="19"/>
      <c r="Y79" s="19"/>
      <c r="Z79" s="20"/>
      <c r="AA79" s="21"/>
      <c r="AB79" s="18"/>
      <c r="AC79" s="19"/>
      <c r="AD79" s="19"/>
      <c r="AE79" s="20"/>
      <c r="AF79" s="21"/>
      <c r="AG79" s="26"/>
    </row>
    <row r="80" spans="1:35" ht="7.2" customHeight="1" x14ac:dyDescent="0.2">
      <c r="A80" s="24"/>
      <c r="B80" s="40"/>
      <c r="C80" s="22"/>
      <c r="D80" s="23"/>
      <c r="E80" s="23"/>
      <c r="F80" s="24"/>
      <c r="G80" s="40"/>
      <c r="H80" s="22"/>
      <c r="I80" s="23"/>
      <c r="J80" s="23"/>
      <c r="K80" s="24"/>
      <c r="L80" s="40"/>
      <c r="M80" s="22"/>
      <c r="N80" s="23"/>
      <c r="O80" s="23"/>
      <c r="P80" s="24"/>
      <c r="Q80" s="40"/>
      <c r="R80" s="22"/>
      <c r="S80" s="23"/>
      <c r="T80" s="23"/>
      <c r="U80" s="24"/>
      <c r="V80" s="40"/>
      <c r="W80" s="22"/>
      <c r="X80" s="23"/>
      <c r="Y80" s="23"/>
      <c r="Z80" s="24"/>
      <c r="AA80" s="25"/>
      <c r="AB80" s="22"/>
      <c r="AC80" s="23"/>
      <c r="AD80" s="23"/>
      <c r="AE80" s="24"/>
      <c r="AF80" s="25"/>
      <c r="AG80" s="27"/>
      <c r="AH80" s="32"/>
      <c r="AI80" s="32"/>
    </row>
    <row r="81" spans="1:35" ht="21" customHeight="1" x14ac:dyDescent="0.2">
      <c r="A81" s="14"/>
      <c r="B81" s="37" t="s">
        <v>55</v>
      </c>
      <c r="C81" s="185" t="s">
        <v>29</v>
      </c>
      <c r="D81" s="186"/>
      <c r="E81" s="187"/>
      <c r="F81" s="28"/>
      <c r="G81" s="42" t="s">
        <v>56</v>
      </c>
      <c r="H81" s="188" t="s">
        <v>29</v>
      </c>
      <c r="I81" s="186"/>
      <c r="J81" s="187"/>
      <c r="K81" s="28"/>
      <c r="L81" s="37" t="s">
        <v>32</v>
      </c>
      <c r="M81" s="185" t="s">
        <v>29</v>
      </c>
      <c r="N81" s="186"/>
      <c r="O81" s="187"/>
      <c r="P81" s="28"/>
      <c r="Q81" s="37" t="s">
        <v>33</v>
      </c>
      <c r="R81" s="185" t="s">
        <v>29</v>
      </c>
      <c r="S81" s="186"/>
      <c r="T81" s="187"/>
      <c r="U81" s="14"/>
      <c r="V81" s="37" t="s">
        <v>34</v>
      </c>
      <c r="W81" s="185" t="s">
        <v>29</v>
      </c>
      <c r="X81" s="186"/>
      <c r="Y81" s="187"/>
      <c r="Z81" s="14"/>
      <c r="AA81" s="37" t="s">
        <v>35</v>
      </c>
      <c r="AB81" s="185" t="s">
        <v>29</v>
      </c>
      <c r="AC81" s="186"/>
      <c r="AD81" s="187"/>
      <c r="AE81" s="28"/>
      <c r="AF81" s="29"/>
      <c r="AH81" s="32"/>
      <c r="AI81" s="32"/>
    </row>
    <row r="82" spans="1:35" ht="28.95" customHeight="1" x14ac:dyDescent="0.2">
      <c r="A82" s="16"/>
      <c r="B82" s="38"/>
      <c r="C82" s="30" t="s">
        <v>2</v>
      </c>
      <c r="D82" s="170" t="str">
        <f ca="1">IF(INDIRECT("出品一覧表!" &amp; B81 &amp; "$16")&lt;&gt;"", INDIRECT("出品一覧表!" &amp; B81 &amp; "$16"),"")</f>
        <v/>
      </c>
      <c r="E82" s="171"/>
      <c r="F82" s="16"/>
      <c r="G82" s="38"/>
      <c r="H82" s="30" t="s">
        <v>2</v>
      </c>
      <c r="I82" s="170" t="str">
        <f ca="1">IF(INDIRECT("出品一覧表!" &amp; G81 &amp; "$16")&lt;&gt;"", INDIRECT("出品一覧表!" &amp; G81 &amp; "$16"),"")</f>
        <v/>
      </c>
      <c r="J82" s="171"/>
      <c r="K82" s="16"/>
      <c r="L82" s="38"/>
      <c r="M82" s="30" t="s">
        <v>2</v>
      </c>
      <c r="N82" s="170" t="str">
        <f ca="1">IF(INDIRECT("出品一覧表!" &amp; L81 &amp; "$29")&lt;&gt;"", INDIRECT("出品一覧表!" &amp; L81 &amp; "$29"),"")</f>
        <v/>
      </c>
      <c r="O82" s="171"/>
      <c r="P82" s="16"/>
      <c r="Q82" s="38"/>
      <c r="R82" s="30" t="s">
        <v>2</v>
      </c>
      <c r="S82" s="170" t="str">
        <f ca="1">IF(INDIRECT("出品一覧表!" &amp; Q81 &amp; "$29")&lt;&gt;"", INDIRECT("出品一覧表!" &amp; Q81 &amp; "$29"),"")</f>
        <v/>
      </c>
      <c r="T82" s="171"/>
      <c r="U82" s="16"/>
      <c r="V82" s="38"/>
      <c r="W82" s="30" t="s">
        <v>2</v>
      </c>
      <c r="X82" s="170" t="str">
        <f ca="1">IF(INDIRECT("出品一覧表!" &amp; V81 &amp; "$29")&lt;&gt;"", INDIRECT("出品一覧表!" &amp; V81 &amp; "$29"),"")</f>
        <v/>
      </c>
      <c r="Y82" s="171"/>
      <c r="Z82" s="16"/>
      <c r="AA82" s="38"/>
      <c r="AB82" s="30" t="s">
        <v>2</v>
      </c>
      <c r="AC82" s="170" t="str">
        <f ca="1">IF(INDIRECT("出品一覧表!" &amp; AA81 &amp; "$29")&lt;&gt;"", INDIRECT("出品一覧表!" &amp; AA81 &amp; "$29"),"")</f>
        <v/>
      </c>
      <c r="AD82" s="171"/>
      <c r="AE82" s="16"/>
      <c r="AF82" s="17"/>
      <c r="AH82" s="32"/>
      <c r="AI82" s="32"/>
    </row>
    <row r="83" spans="1:35" ht="13.95" customHeight="1" x14ac:dyDescent="0.2">
      <c r="A83" s="16"/>
      <c r="B83" s="38"/>
      <c r="C83" s="50" t="s">
        <v>31</v>
      </c>
      <c r="D83" s="183"/>
      <c r="E83" s="184"/>
      <c r="F83" s="16"/>
      <c r="G83" s="38"/>
      <c r="H83" s="50" t="s">
        <v>31</v>
      </c>
      <c r="I83" s="183"/>
      <c r="J83" s="184"/>
      <c r="K83" s="16"/>
      <c r="L83" s="38"/>
      <c r="M83" s="50" t="s">
        <v>31</v>
      </c>
      <c r="N83" s="183"/>
      <c r="O83" s="184"/>
      <c r="P83" s="16"/>
      <c r="Q83" s="38"/>
      <c r="R83" s="50" t="s">
        <v>31</v>
      </c>
      <c r="S83" s="183"/>
      <c r="T83" s="184"/>
      <c r="U83" s="16"/>
      <c r="V83" s="38"/>
      <c r="W83" s="50" t="s">
        <v>31</v>
      </c>
      <c r="X83" s="183"/>
      <c r="Y83" s="184"/>
      <c r="Z83" s="16"/>
      <c r="AA83" s="38"/>
      <c r="AB83" s="50" t="s">
        <v>31</v>
      </c>
      <c r="AC83" s="183"/>
      <c r="AD83" s="184"/>
      <c r="AE83" s="16"/>
      <c r="AF83" s="17"/>
      <c r="AH83" s="32"/>
      <c r="AI83" s="32"/>
    </row>
    <row r="84" spans="1:35" ht="29.25" customHeight="1" x14ac:dyDescent="0.2">
      <c r="A84" s="16"/>
      <c r="B84" s="38"/>
      <c r="C84" s="13" t="s">
        <v>4</v>
      </c>
      <c r="D84" s="166" t="str">
        <f ca="1">IF(INDIRECT("出品一覧表!" &amp; B81 &amp; "$22")&lt;&gt;"", INDIRECT("出品一覧表!" &amp; B81 &amp; "$22"),"")</f>
        <v/>
      </c>
      <c r="E84" s="167"/>
      <c r="F84" s="16"/>
      <c r="G84" s="38"/>
      <c r="H84" s="13" t="s">
        <v>4</v>
      </c>
      <c r="I84" s="166" t="str">
        <f ca="1">IF(INDIRECT("出品一覧表!" &amp; G81 &amp; "$22")&lt;&gt;"", INDIRECT("出品一覧表!" &amp; G81 &amp; "$22"),"")</f>
        <v/>
      </c>
      <c r="J84" s="167"/>
      <c r="K84" s="16"/>
      <c r="L84" s="38"/>
      <c r="M84" s="13" t="s">
        <v>4</v>
      </c>
      <c r="N84" s="166" t="str">
        <f ca="1">IF(INDIRECT("出品一覧表!" &amp; L81 &amp; "$35")&lt;&gt;"", INDIRECT("出品一覧表!" &amp; L81 &amp; "$35"),"")</f>
        <v/>
      </c>
      <c r="O84" s="167"/>
      <c r="P84" s="16"/>
      <c r="Q84" s="38"/>
      <c r="R84" s="13" t="s">
        <v>4</v>
      </c>
      <c r="S84" s="166" t="str">
        <f ca="1">IF(INDIRECT("出品一覧表!" &amp; Q81 &amp; "$35")&lt;&gt;"", INDIRECT("出品一覧表!" &amp; Q81 &amp; "$35"),"")</f>
        <v/>
      </c>
      <c r="T84" s="167"/>
      <c r="U84" s="16"/>
      <c r="V84" s="38"/>
      <c r="W84" s="13" t="s">
        <v>4</v>
      </c>
      <c r="X84" s="166" t="str">
        <f ca="1">IF(INDIRECT("出品一覧表!" &amp; V81 &amp; "$35")&lt;&gt;"", INDIRECT("出品一覧表!" &amp; V81 &amp; "$35"),"")</f>
        <v/>
      </c>
      <c r="Y84" s="167"/>
      <c r="Z84" s="16"/>
      <c r="AA84" s="38"/>
      <c r="AB84" s="13" t="s">
        <v>4</v>
      </c>
      <c r="AC84" s="166" t="str">
        <f ca="1">IF(INDIRECT("出品一覧表!" &amp; AA81 &amp; "$35")&lt;&gt;"", INDIRECT("出品一覧表!" &amp; AA81 &amp; "$35"),"")</f>
        <v/>
      </c>
      <c r="AD84" s="167"/>
      <c r="AE84" s="16"/>
      <c r="AF84" s="17"/>
      <c r="AH84" s="32"/>
      <c r="AI84" s="32"/>
    </row>
    <row r="85" spans="1:35" s="64" customFormat="1" ht="29.25" customHeight="1" x14ac:dyDescent="0.2">
      <c r="A85" s="60"/>
      <c r="B85" s="61"/>
      <c r="C85" s="59" t="s">
        <v>30</v>
      </c>
      <c r="D85" s="168"/>
      <c r="E85" s="169"/>
      <c r="F85" s="60"/>
      <c r="G85" s="61"/>
      <c r="H85" s="59" t="s">
        <v>30</v>
      </c>
      <c r="I85" s="168"/>
      <c r="J85" s="169"/>
      <c r="K85" s="60"/>
      <c r="L85" s="61"/>
      <c r="M85" s="59" t="s">
        <v>30</v>
      </c>
      <c r="N85" s="168"/>
      <c r="O85" s="169"/>
      <c r="P85" s="60"/>
      <c r="Q85" s="61"/>
      <c r="R85" s="59" t="s">
        <v>30</v>
      </c>
      <c r="S85" s="168"/>
      <c r="T85" s="169"/>
      <c r="U85" s="60"/>
      <c r="V85" s="61"/>
      <c r="W85" s="59" t="s">
        <v>30</v>
      </c>
      <c r="X85" s="168"/>
      <c r="Y85" s="169"/>
      <c r="Z85" s="60"/>
      <c r="AA85" s="61"/>
      <c r="AB85" s="59" t="s">
        <v>30</v>
      </c>
      <c r="AC85" s="168"/>
      <c r="AD85" s="169"/>
      <c r="AE85" s="60"/>
      <c r="AF85" s="62"/>
      <c r="AG85" s="63"/>
      <c r="AH85" s="65"/>
      <c r="AI85" s="65"/>
    </row>
    <row r="86" spans="1:35" ht="29.25" customHeight="1" x14ac:dyDescent="0.2">
      <c r="A86" s="16"/>
      <c r="B86" s="38"/>
      <c r="C86" s="13" t="s">
        <v>1</v>
      </c>
      <c r="D86" s="170" t="str">
        <f ca="1">IF(INDIRECT("出品一覧表!" &amp; B81 &amp; "$15")&lt;&gt;"", INDIRECT("出品一覧表!" &amp; B81 &amp; "$15"),"")</f>
        <v/>
      </c>
      <c r="E86" s="171"/>
      <c r="F86" s="16"/>
      <c r="G86" s="38"/>
      <c r="H86" s="13" t="s">
        <v>1</v>
      </c>
      <c r="I86" s="170" t="str">
        <f ca="1">IF(INDIRECT("出品一覧表!" &amp; G81 &amp; "$15")&lt;&gt;"", INDIRECT("出品一覧表!" &amp; G81 &amp; "$15"),"")</f>
        <v/>
      </c>
      <c r="J86" s="171"/>
      <c r="K86" s="16"/>
      <c r="L86" s="38"/>
      <c r="M86" s="13" t="s">
        <v>1</v>
      </c>
      <c r="N86" s="170" t="str">
        <f ca="1">IF(INDIRECT("出品一覧表!" &amp; L81 &amp; "$28")&lt;&gt;"", INDIRECT("出品一覧表!" &amp; L81 &amp; "$28"),"")</f>
        <v/>
      </c>
      <c r="O86" s="171"/>
      <c r="P86" s="16"/>
      <c r="Q86" s="38"/>
      <c r="R86" s="13" t="s">
        <v>1</v>
      </c>
      <c r="S86" s="170" t="str">
        <f ca="1">IF(INDIRECT("出品一覧表!" &amp; Q81 &amp; "$28")&lt;&gt;"", INDIRECT("出品一覧表!" &amp; Q81 &amp; "$28"),"")</f>
        <v/>
      </c>
      <c r="T86" s="171"/>
      <c r="U86" s="16"/>
      <c r="V86" s="38"/>
      <c r="W86" s="13" t="s">
        <v>1</v>
      </c>
      <c r="X86" s="170" t="str">
        <f ca="1">IF(INDIRECT("出品一覧表!" &amp; V81 &amp; "$28")&lt;&gt;"", INDIRECT("出品一覧表!" &amp; V81 &amp; "$28"),"")</f>
        <v/>
      </c>
      <c r="Y86" s="171"/>
      <c r="Z86" s="16"/>
      <c r="AA86" s="38"/>
      <c r="AB86" s="13" t="s">
        <v>1</v>
      </c>
      <c r="AC86" s="170" t="str">
        <f ca="1">IF(INDIRECT("出品一覧表!" &amp; AA81 &amp; "$28")&lt;&gt;"", INDIRECT("出品一覧表!" &amp; AA81 &amp; "$28"),"")</f>
        <v/>
      </c>
      <c r="AD86" s="171"/>
      <c r="AE86" s="16"/>
      <c r="AF86" s="17"/>
      <c r="AH86" s="32"/>
      <c r="AI86" s="32"/>
    </row>
    <row r="87" spans="1:35" ht="29.25" customHeight="1" x14ac:dyDescent="0.2">
      <c r="A87" s="16"/>
      <c r="B87" s="38"/>
      <c r="C87" s="66" t="s">
        <v>28</v>
      </c>
      <c r="D87" s="172" t="str">
        <f>IF(出品一覧表!$AB$3&lt;&gt;"",出品一覧表!$AB$3,"")</f>
        <v/>
      </c>
      <c r="E87" s="173"/>
      <c r="F87" s="16"/>
      <c r="G87" s="38"/>
      <c r="H87" s="66" t="s">
        <v>28</v>
      </c>
      <c r="I87" s="172" t="str">
        <f>IF(出品一覧表!$AB$3&lt;&gt;"",出品一覧表!$AB$3,"")</f>
        <v/>
      </c>
      <c r="J87" s="173"/>
      <c r="K87" s="16"/>
      <c r="L87" s="38"/>
      <c r="M87" s="66" t="s">
        <v>28</v>
      </c>
      <c r="N87" s="172" t="str">
        <f>IF(出品一覧表!$AB$3&lt;&gt;"",出品一覧表!$AB$3,"")</f>
        <v/>
      </c>
      <c r="O87" s="173"/>
      <c r="P87" s="16"/>
      <c r="Q87" s="38"/>
      <c r="R87" s="66" t="s">
        <v>28</v>
      </c>
      <c r="S87" s="172" t="str">
        <f>IF(出品一覧表!$AB$3&lt;&gt;"",出品一覧表!$AB$3,"")</f>
        <v/>
      </c>
      <c r="T87" s="173"/>
      <c r="U87" s="16"/>
      <c r="V87" s="38"/>
      <c r="W87" s="66" t="s">
        <v>28</v>
      </c>
      <c r="X87" s="172" t="str">
        <f>IF(出品一覧表!$AB$3&lt;&gt;"",出品一覧表!$AB$3,"")</f>
        <v/>
      </c>
      <c r="Y87" s="173"/>
      <c r="Z87" s="16"/>
      <c r="AA87" s="38"/>
      <c r="AB87" s="66" t="s">
        <v>28</v>
      </c>
      <c r="AC87" s="172" t="str">
        <f>IF(出品一覧表!$AB$3&lt;&gt;"",出品一覧表!$AB$3,"")</f>
        <v/>
      </c>
      <c r="AD87" s="173"/>
      <c r="AE87" s="16"/>
      <c r="AF87" s="17"/>
      <c r="AH87" s="32"/>
      <c r="AI87" s="32"/>
    </row>
    <row r="88" spans="1:35" ht="29.25" customHeight="1" x14ac:dyDescent="0.2">
      <c r="A88" s="16"/>
      <c r="B88" s="38"/>
      <c r="C88" s="67" t="s">
        <v>0</v>
      </c>
      <c r="D88" s="174">
        <f ca="1">IF(INDIRECT("出品一覧表!" &amp; B81 &amp; "$14")&lt;&gt;"", INDIRECT("出品一覧表!" &amp; B81 &amp; "$14"),"")</f>
        <v>49</v>
      </c>
      <c r="E88" s="175"/>
      <c r="F88" s="16"/>
      <c r="G88" s="38"/>
      <c r="H88" s="67" t="s">
        <v>0</v>
      </c>
      <c r="I88" s="174">
        <f ca="1">IF(INDIRECT("出品一覧表!" &amp; G81 &amp; "$14")&lt;&gt;"", INDIRECT("出品一覧表!" &amp; G81 &amp; "$14"),"")</f>
        <v>50</v>
      </c>
      <c r="J88" s="175"/>
      <c r="K88" s="16"/>
      <c r="L88" s="38"/>
      <c r="M88" s="67" t="s">
        <v>0</v>
      </c>
      <c r="N88" s="174">
        <f ca="1">IF(INDIRECT("出品一覧表!" &amp; L81 &amp; "$27")&lt;&gt;"", INDIRECT("出品一覧表!" &amp; L81 &amp; "$27"),"")</f>
        <v>51</v>
      </c>
      <c r="O88" s="175"/>
      <c r="P88" s="16"/>
      <c r="Q88" s="38"/>
      <c r="R88" s="67" t="s">
        <v>0</v>
      </c>
      <c r="S88" s="174">
        <f ca="1">IF(INDIRECT("出品一覧表!" &amp; Q81 &amp; "$27")&lt;&gt;"", INDIRECT("出品一覧表!" &amp; Q81 &amp; "$27"),"")</f>
        <v>52</v>
      </c>
      <c r="T88" s="175"/>
      <c r="U88" s="16"/>
      <c r="V88" s="38"/>
      <c r="W88" s="67" t="s">
        <v>0</v>
      </c>
      <c r="X88" s="174">
        <f ca="1">IF(INDIRECT("出品一覧表!" &amp; V81 &amp; "$27")&lt;&gt;"", INDIRECT("出品一覧表!" &amp; V81 &amp; "$27"),"")</f>
        <v>53</v>
      </c>
      <c r="Y88" s="175"/>
      <c r="Z88" s="16"/>
      <c r="AA88" s="38"/>
      <c r="AB88" s="67" t="s">
        <v>0</v>
      </c>
      <c r="AC88" s="174">
        <f ca="1">IF(INDIRECT("出品一覧表!" &amp; AA81 &amp; "$27")&lt;&gt;"", INDIRECT("出品一覧表!" &amp; AA81 &amp; "$27"),"")</f>
        <v>54</v>
      </c>
      <c r="AD88" s="175"/>
      <c r="AE88" s="16"/>
      <c r="AF88" s="17"/>
      <c r="AH88" s="32"/>
      <c r="AI88" s="32"/>
    </row>
    <row r="89" spans="1:35" ht="7.2" customHeight="1" x14ac:dyDescent="0.2">
      <c r="A89" s="20"/>
      <c r="B89" s="39"/>
      <c r="C89" s="18"/>
      <c r="D89" s="19"/>
      <c r="E89" s="19"/>
      <c r="F89" s="20"/>
      <c r="G89" s="39"/>
      <c r="H89" s="18"/>
      <c r="I89" s="19"/>
      <c r="J89" s="19"/>
      <c r="K89" s="20"/>
      <c r="L89" s="39"/>
      <c r="M89" s="18"/>
      <c r="N89" s="19"/>
      <c r="O89" s="19"/>
      <c r="P89" s="20"/>
      <c r="Q89" s="39"/>
      <c r="R89" s="18"/>
      <c r="S89" s="19"/>
      <c r="T89" s="19"/>
      <c r="U89" s="20"/>
      <c r="V89" s="39"/>
      <c r="W89" s="18"/>
      <c r="X89" s="19"/>
      <c r="Y89" s="19"/>
      <c r="Z89" s="20"/>
      <c r="AA89" s="21"/>
      <c r="AB89" s="18"/>
      <c r="AC89" s="19"/>
      <c r="AD89" s="19"/>
      <c r="AE89" s="20"/>
      <c r="AF89" s="21"/>
      <c r="AG89" s="26"/>
    </row>
    <row r="90" spans="1:35" ht="7.2" customHeight="1" x14ac:dyDescent="0.2">
      <c r="A90" s="24"/>
      <c r="B90" s="40"/>
      <c r="C90" s="22"/>
      <c r="D90" s="23"/>
      <c r="E90" s="23"/>
      <c r="F90" s="24"/>
      <c r="G90" s="40"/>
      <c r="H90" s="22"/>
      <c r="I90" s="23"/>
      <c r="J90" s="23"/>
      <c r="K90" s="24"/>
      <c r="L90" s="40"/>
      <c r="M90" s="22"/>
      <c r="N90" s="23"/>
      <c r="O90" s="23"/>
      <c r="P90" s="24"/>
      <c r="Q90" s="40"/>
      <c r="R90" s="22"/>
      <c r="S90" s="23"/>
      <c r="T90" s="23"/>
      <c r="U90" s="24"/>
      <c r="V90" s="40"/>
      <c r="W90" s="22"/>
      <c r="X90" s="23"/>
      <c r="Y90" s="23"/>
      <c r="Z90" s="24"/>
      <c r="AA90" s="25"/>
      <c r="AB90" s="22"/>
      <c r="AC90" s="23"/>
      <c r="AD90" s="23"/>
      <c r="AE90" s="24"/>
      <c r="AF90" s="25"/>
      <c r="AG90" s="27"/>
      <c r="AH90" s="32"/>
      <c r="AI90" s="32"/>
    </row>
    <row r="91" spans="1:35" ht="21" customHeight="1" x14ac:dyDescent="0.2">
      <c r="A91" s="14"/>
      <c r="B91" s="37" t="s">
        <v>36</v>
      </c>
      <c r="C91" s="185" t="s">
        <v>29</v>
      </c>
      <c r="D91" s="186"/>
      <c r="E91" s="187"/>
      <c r="F91" s="14"/>
      <c r="G91" s="37" t="s">
        <v>37</v>
      </c>
      <c r="H91" s="185" t="s">
        <v>29</v>
      </c>
      <c r="I91" s="186"/>
      <c r="J91" s="187"/>
      <c r="K91" s="28"/>
      <c r="L91" s="42" t="s">
        <v>38</v>
      </c>
      <c r="M91" s="188" t="s">
        <v>29</v>
      </c>
      <c r="N91" s="186"/>
      <c r="O91" s="187"/>
      <c r="P91" s="28"/>
      <c r="Q91" s="42" t="s">
        <v>39</v>
      </c>
      <c r="R91" s="188" t="s">
        <v>29</v>
      </c>
      <c r="S91" s="186"/>
      <c r="T91" s="187"/>
      <c r="U91" s="28"/>
      <c r="V91" s="42" t="s">
        <v>40</v>
      </c>
      <c r="W91" s="188" t="s">
        <v>29</v>
      </c>
      <c r="X91" s="186"/>
      <c r="Y91" s="187"/>
      <c r="Z91" s="28"/>
      <c r="AA91" s="42" t="s">
        <v>41</v>
      </c>
      <c r="AB91" s="188" t="s">
        <v>29</v>
      </c>
      <c r="AC91" s="186"/>
      <c r="AD91" s="187"/>
      <c r="AE91" s="14"/>
      <c r="AF91" s="15"/>
      <c r="AI91" s="55"/>
    </row>
    <row r="92" spans="1:35" ht="28.95" customHeight="1" x14ac:dyDescent="0.2">
      <c r="A92" s="16"/>
      <c r="B92" s="38"/>
      <c r="C92" s="30" t="s">
        <v>2</v>
      </c>
      <c r="D92" s="170" t="str">
        <f ca="1">IF(INDIRECT("出品一覧表!" &amp; B91 &amp; "$29")&lt;&gt;"", INDIRECT("出品一覧表!" &amp; B91 &amp; "$29"),"")</f>
        <v/>
      </c>
      <c r="E92" s="171"/>
      <c r="F92" s="16"/>
      <c r="G92" s="38"/>
      <c r="H92" s="30" t="s">
        <v>2</v>
      </c>
      <c r="I92" s="170" t="str">
        <f ca="1">IF(INDIRECT("出品一覧表!" &amp; G91 &amp; "$29")&lt;&gt;"", INDIRECT("出品一覧表!" &amp; G91 &amp; "$29"),"")</f>
        <v/>
      </c>
      <c r="J92" s="171"/>
      <c r="K92" s="16"/>
      <c r="L92" s="38"/>
      <c r="M92" s="30" t="s">
        <v>2</v>
      </c>
      <c r="N92" s="170" t="str">
        <f ca="1">IF(INDIRECT("出品一覧表!" &amp; L91 &amp; "$29")&lt;&gt;"", INDIRECT("出品一覧表!" &amp; L91 &amp; "$29"),"")</f>
        <v/>
      </c>
      <c r="O92" s="171"/>
      <c r="P92" s="16"/>
      <c r="Q92" s="38"/>
      <c r="R92" s="30" t="s">
        <v>2</v>
      </c>
      <c r="S92" s="170" t="str">
        <f ca="1">IF(INDIRECT("出品一覧表!" &amp; Q91 &amp; "$29")&lt;&gt;"", INDIRECT("出品一覧表!" &amp; Q91 &amp; "$29"),"")</f>
        <v/>
      </c>
      <c r="T92" s="171"/>
      <c r="U92" s="16"/>
      <c r="V92" s="38"/>
      <c r="W92" s="30" t="s">
        <v>2</v>
      </c>
      <c r="X92" s="170" t="str">
        <f ca="1">IF(INDIRECT("出品一覧表!" &amp; V91 &amp; "$29")&lt;&gt;"", INDIRECT("出品一覧表!" &amp; V91 &amp; "$29"),"")</f>
        <v/>
      </c>
      <c r="Y92" s="171"/>
      <c r="Z92" s="16"/>
      <c r="AA92" s="38"/>
      <c r="AB92" s="30" t="s">
        <v>2</v>
      </c>
      <c r="AC92" s="170" t="str">
        <f ca="1">IF(INDIRECT("出品一覧表!" &amp; AA91 &amp; "$29")&lt;&gt;"", INDIRECT("出品一覧表!" &amp; AA91 &amp; "$29"),"")</f>
        <v/>
      </c>
      <c r="AD92" s="171"/>
      <c r="AE92" s="16"/>
      <c r="AF92" s="17"/>
      <c r="AI92" s="8"/>
    </row>
    <row r="93" spans="1:35" ht="13.95" customHeight="1" x14ac:dyDescent="0.2">
      <c r="A93" s="16"/>
      <c r="B93" s="38"/>
      <c r="C93" s="50" t="s">
        <v>31</v>
      </c>
      <c r="D93" s="183"/>
      <c r="E93" s="184"/>
      <c r="F93" s="16"/>
      <c r="G93" s="38"/>
      <c r="H93" s="50" t="s">
        <v>31</v>
      </c>
      <c r="I93" s="183"/>
      <c r="J93" s="184"/>
      <c r="K93" s="16"/>
      <c r="L93" s="38"/>
      <c r="M93" s="50" t="s">
        <v>31</v>
      </c>
      <c r="N93" s="183"/>
      <c r="O93" s="184"/>
      <c r="P93" s="16"/>
      <c r="Q93" s="38"/>
      <c r="R93" s="50" t="s">
        <v>31</v>
      </c>
      <c r="S93" s="183"/>
      <c r="T93" s="184"/>
      <c r="U93" s="16"/>
      <c r="V93" s="38"/>
      <c r="W93" s="50" t="s">
        <v>31</v>
      </c>
      <c r="X93" s="183"/>
      <c r="Y93" s="184"/>
      <c r="Z93" s="16"/>
      <c r="AA93" s="38"/>
      <c r="AB93" s="50" t="s">
        <v>31</v>
      </c>
      <c r="AC93" s="183"/>
      <c r="AD93" s="184"/>
      <c r="AE93" s="16"/>
      <c r="AF93" s="17"/>
      <c r="AI93" s="8"/>
    </row>
    <row r="94" spans="1:35" ht="29.25" customHeight="1" x14ac:dyDescent="0.2">
      <c r="A94" s="16"/>
      <c r="B94" s="38"/>
      <c r="C94" s="13" t="s">
        <v>4</v>
      </c>
      <c r="D94" s="166" t="str">
        <f ca="1">IF(INDIRECT("出品一覧表!" &amp; B91 &amp; "$35")&lt;&gt;"", INDIRECT("出品一覧表!" &amp; B91 &amp; "$35"),"")</f>
        <v/>
      </c>
      <c r="E94" s="167"/>
      <c r="F94" s="16"/>
      <c r="G94" s="38"/>
      <c r="H94" s="13" t="s">
        <v>4</v>
      </c>
      <c r="I94" s="166" t="str">
        <f ca="1">IF(INDIRECT("出品一覧表!" &amp; G91 &amp; "$35")&lt;&gt;"", INDIRECT("出品一覧表!" &amp; G91 &amp; "$35"),"")</f>
        <v/>
      </c>
      <c r="J94" s="167"/>
      <c r="K94" s="16"/>
      <c r="L94" s="38"/>
      <c r="M94" s="13" t="s">
        <v>4</v>
      </c>
      <c r="N94" s="166" t="str">
        <f ca="1">IF(INDIRECT("出品一覧表!" &amp; L91 &amp; "$35")&lt;&gt;"", INDIRECT("出品一覧表!" &amp; L91 &amp; "$35"),"")</f>
        <v/>
      </c>
      <c r="O94" s="167"/>
      <c r="P94" s="16"/>
      <c r="Q94" s="38"/>
      <c r="R94" s="13" t="s">
        <v>4</v>
      </c>
      <c r="S94" s="166" t="str">
        <f ca="1">IF(INDIRECT("出品一覧表!" &amp; Q91 &amp; "$35")&lt;&gt;"", INDIRECT("出品一覧表!" &amp; Q91 &amp; "$35"),"")</f>
        <v/>
      </c>
      <c r="T94" s="167"/>
      <c r="U94" s="16"/>
      <c r="V94" s="38"/>
      <c r="W94" s="13" t="s">
        <v>4</v>
      </c>
      <c r="X94" s="166" t="str">
        <f ca="1">IF(INDIRECT("出品一覧表!" &amp; V91 &amp; "$35")&lt;&gt;"", INDIRECT("出品一覧表!" &amp; V91 &amp; "$35"),"")</f>
        <v/>
      </c>
      <c r="Y94" s="167"/>
      <c r="Z94" s="16"/>
      <c r="AA94" s="38"/>
      <c r="AB94" s="13" t="s">
        <v>4</v>
      </c>
      <c r="AC94" s="166" t="str">
        <f ca="1">IF(INDIRECT("出品一覧表!" &amp; AA91 &amp; "$35")&lt;&gt;"", INDIRECT("出品一覧表!" &amp; AA91 &amp; "$35"),"")</f>
        <v/>
      </c>
      <c r="AD94" s="167"/>
      <c r="AE94" s="16"/>
      <c r="AF94" s="17"/>
    </row>
    <row r="95" spans="1:35" s="64" customFormat="1" ht="29.25" customHeight="1" x14ac:dyDescent="0.2">
      <c r="A95" s="60"/>
      <c r="B95" s="61"/>
      <c r="C95" s="59" t="s">
        <v>30</v>
      </c>
      <c r="D95" s="168"/>
      <c r="E95" s="169"/>
      <c r="F95" s="60"/>
      <c r="G95" s="61"/>
      <c r="H95" s="59" t="s">
        <v>30</v>
      </c>
      <c r="I95" s="168"/>
      <c r="J95" s="169"/>
      <c r="K95" s="60"/>
      <c r="L95" s="61"/>
      <c r="M95" s="59" t="s">
        <v>30</v>
      </c>
      <c r="N95" s="168"/>
      <c r="O95" s="169"/>
      <c r="P95" s="60"/>
      <c r="Q95" s="61"/>
      <c r="R95" s="59" t="s">
        <v>30</v>
      </c>
      <c r="S95" s="168"/>
      <c r="T95" s="169"/>
      <c r="U95" s="60"/>
      <c r="V95" s="61"/>
      <c r="W95" s="59" t="s">
        <v>30</v>
      </c>
      <c r="X95" s="168"/>
      <c r="Y95" s="169"/>
      <c r="Z95" s="60"/>
      <c r="AA95" s="61"/>
      <c r="AB95" s="59" t="s">
        <v>30</v>
      </c>
      <c r="AC95" s="168"/>
      <c r="AD95" s="169"/>
      <c r="AE95" s="60"/>
      <c r="AF95" s="62"/>
      <c r="AG95" s="63"/>
      <c r="AH95" s="63"/>
      <c r="AI95" s="63"/>
    </row>
    <row r="96" spans="1:35" ht="29.25" customHeight="1" x14ac:dyDescent="0.2">
      <c r="A96" s="16"/>
      <c r="B96" s="38"/>
      <c r="C96" s="13" t="s">
        <v>1</v>
      </c>
      <c r="D96" s="170" t="str">
        <f ca="1">IF(INDIRECT("出品一覧表!" &amp; B91 &amp; "$28")&lt;&gt;"", INDIRECT("出品一覧表!" &amp; B91 &amp; "$28"),"")</f>
        <v/>
      </c>
      <c r="E96" s="171"/>
      <c r="F96" s="16"/>
      <c r="G96" s="38"/>
      <c r="H96" s="13" t="s">
        <v>1</v>
      </c>
      <c r="I96" s="170" t="str">
        <f ca="1">IF(INDIRECT("出品一覧表!" &amp; G91 &amp; "$28")&lt;&gt;"", INDIRECT("出品一覧表!" &amp; G91 &amp; "$28"),"")</f>
        <v/>
      </c>
      <c r="J96" s="171"/>
      <c r="K96" s="16"/>
      <c r="L96" s="38"/>
      <c r="M96" s="13" t="s">
        <v>1</v>
      </c>
      <c r="N96" s="170" t="str">
        <f ca="1">IF(INDIRECT("出品一覧表!" &amp; L91 &amp; "$28")&lt;&gt;"", INDIRECT("出品一覧表!" &amp; L91 &amp; "$28"),"")</f>
        <v/>
      </c>
      <c r="O96" s="171"/>
      <c r="P96" s="16"/>
      <c r="Q96" s="38"/>
      <c r="R96" s="13" t="s">
        <v>1</v>
      </c>
      <c r="S96" s="170" t="str">
        <f ca="1">IF(INDIRECT("出品一覧表!" &amp; Q91 &amp; "$28")&lt;&gt;"", INDIRECT("出品一覧表!" &amp; Q91 &amp; "$28"),"")</f>
        <v/>
      </c>
      <c r="T96" s="171"/>
      <c r="U96" s="16"/>
      <c r="V96" s="38"/>
      <c r="W96" s="13" t="s">
        <v>1</v>
      </c>
      <c r="X96" s="170" t="str">
        <f ca="1">IF(INDIRECT("出品一覧表!" &amp; V91 &amp; "$28")&lt;&gt;"", INDIRECT("出品一覧表!" &amp; V91 &amp; "$28"),"")</f>
        <v/>
      </c>
      <c r="Y96" s="171"/>
      <c r="Z96" s="16"/>
      <c r="AA96" s="38"/>
      <c r="AB96" s="13" t="s">
        <v>1</v>
      </c>
      <c r="AC96" s="170" t="str">
        <f ca="1">IF(INDIRECT("出品一覧表!" &amp; AA91 &amp; "$28")&lt;&gt;"", INDIRECT("出品一覧表!" &amp; AA91 &amp; "$28"),"")</f>
        <v/>
      </c>
      <c r="AD96" s="171"/>
      <c r="AE96" s="16"/>
      <c r="AF96" s="17"/>
    </row>
    <row r="97" spans="1:35" ht="29.25" customHeight="1" x14ac:dyDescent="0.2">
      <c r="A97" s="16"/>
      <c r="B97" s="38"/>
      <c r="C97" s="66" t="s">
        <v>28</v>
      </c>
      <c r="D97" s="172" t="str">
        <f>IF(出品一覧表!$AB$3&lt;&gt;"",出品一覧表!$AB$3,"")</f>
        <v/>
      </c>
      <c r="E97" s="173"/>
      <c r="F97" s="16"/>
      <c r="G97" s="38"/>
      <c r="H97" s="66" t="s">
        <v>28</v>
      </c>
      <c r="I97" s="172" t="str">
        <f>IF(出品一覧表!$AB$3&lt;&gt;"",出品一覧表!$AB$3,"")</f>
        <v/>
      </c>
      <c r="J97" s="173"/>
      <c r="K97" s="16"/>
      <c r="L97" s="38"/>
      <c r="M97" s="66" t="s">
        <v>28</v>
      </c>
      <c r="N97" s="172" t="str">
        <f>IF(出品一覧表!$AB$3&lt;&gt;"",出品一覧表!$AB$3,"")</f>
        <v/>
      </c>
      <c r="O97" s="173"/>
      <c r="P97" s="16"/>
      <c r="Q97" s="38"/>
      <c r="R97" s="66" t="s">
        <v>28</v>
      </c>
      <c r="S97" s="172" t="str">
        <f>IF(出品一覧表!$AB$3&lt;&gt;"",出品一覧表!$AB$3,"")</f>
        <v/>
      </c>
      <c r="T97" s="173"/>
      <c r="U97" s="16"/>
      <c r="V97" s="38"/>
      <c r="W97" s="66" t="s">
        <v>28</v>
      </c>
      <c r="X97" s="172" t="str">
        <f>IF(出品一覧表!$AB$3&lt;&gt;"",出品一覧表!$AB$3,"")</f>
        <v/>
      </c>
      <c r="Y97" s="173"/>
      <c r="Z97" s="16"/>
      <c r="AA97" s="38"/>
      <c r="AB97" s="66" t="s">
        <v>28</v>
      </c>
      <c r="AC97" s="172" t="str">
        <f>IF(出品一覧表!$AB$3&lt;&gt;"",出品一覧表!$AB$3,"")</f>
        <v/>
      </c>
      <c r="AD97" s="173"/>
      <c r="AE97" s="16"/>
      <c r="AF97" s="17"/>
    </row>
    <row r="98" spans="1:35" ht="29.25" customHeight="1" x14ac:dyDescent="0.2">
      <c r="A98" s="16"/>
      <c r="B98" s="38"/>
      <c r="C98" s="67" t="s">
        <v>0</v>
      </c>
      <c r="D98" s="174">
        <f ca="1">IF(INDIRECT("出品一覧表!" &amp; B91 &amp; "$27")&lt;&gt;"", INDIRECT("出品一覧表!" &amp; B91 &amp; "$27"),"")</f>
        <v>55</v>
      </c>
      <c r="E98" s="175"/>
      <c r="F98" s="16"/>
      <c r="G98" s="38"/>
      <c r="H98" s="67" t="s">
        <v>0</v>
      </c>
      <c r="I98" s="174">
        <f ca="1">IF(INDIRECT("出品一覧表!" &amp; G91 &amp; "$27")&lt;&gt;"", INDIRECT("出品一覧表!" &amp; G91 &amp; "$27"),"")</f>
        <v>56</v>
      </c>
      <c r="J98" s="175"/>
      <c r="K98" s="16"/>
      <c r="L98" s="38"/>
      <c r="M98" s="67" t="s">
        <v>0</v>
      </c>
      <c r="N98" s="174">
        <f ca="1">IF(INDIRECT("出品一覧表!" &amp; L91 &amp; "$27")&lt;&gt;"", INDIRECT("出品一覧表!" &amp; L91 &amp; "$27"),"")</f>
        <v>57</v>
      </c>
      <c r="O98" s="175"/>
      <c r="P98" s="16"/>
      <c r="Q98" s="38"/>
      <c r="R98" s="67" t="s">
        <v>0</v>
      </c>
      <c r="S98" s="174">
        <f ca="1">IF(INDIRECT("出品一覧表!" &amp; Q91 &amp; "$27")&lt;&gt;"", INDIRECT("出品一覧表!" &amp; Q91 &amp; "$27"),"")</f>
        <v>58</v>
      </c>
      <c r="T98" s="175"/>
      <c r="U98" s="16"/>
      <c r="V98" s="38"/>
      <c r="W98" s="67" t="s">
        <v>0</v>
      </c>
      <c r="X98" s="174">
        <f ca="1">IF(INDIRECT("出品一覧表!" &amp; V91 &amp; "$27")&lt;&gt;"", INDIRECT("出品一覧表!" &amp; V91 &amp; "$27"),"")</f>
        <v>59</v>
      </c>
      <c r="Y98" s="175"/>
      <c r="Z98" s="16"/>
      <c r="AA98" s="38"/>
      <c r="AB98" s="67" t="s">
        <v>0</v>
      </c>
      <c r="AC98" s="174">
        <f ca="1">IF(INDIRECT("出品一覧表!" &amp; AA91 &amp; "$27")&lt;&gt;"", INDIRECT("出品一覧表!" &amp; AA91 &amp; "$27"),"")</f>
        <v>60</v>
      </c>
      <c r="AD98" s="175"/>
      <c r="AE98" s="16"/>
      <c r="AF98" s="17"/>
    </row>
    <row r="99" spans="1:35" ht="7.2" customHeight="1" x14ac:dyDescent="0.2">
      <c r="A99" s="20"/>
      <c r="B99" s="39"/>
      <c r="C99" s="18"/>
      <c r="D99" s="19"/>
      <c r="E99" s="19"/>
      <c r="F99" s="20"/>
      <c r="G99" s="39"/>
      <c r="H99" s="18"/>
      <c r="I99" s="19"/>
      <c r="J99" s="19"/>
      <c r="K99" s="20"/>
      <c r="L99" s="39"/>
      <c r="M99" s="18"/>
      <c r="N99" s="19"/>
      <c r="O99" s="19"/>
      <c r="P99" s="20"/>
      <c r="Q99" s="39"/>
      <c r="R99" s="18"/>
      <c r="S99" s="19"/>
      <c r="T99" s="19"/>
      <c r="U99" s="20"/>
      <c r="V99" s="39"/>
      <c r="W99" s="18"/>
      <c r="X99" s="19"/>
      <c r="Y99" s="19"/>
      <c r="Z99" s="20"/>
      <c r="AA99" s="21"/>
      <c r="AB99" s="18"/>
      <c r="AC99" s="19"/>
      <c r="AD99" s="19"/>
      <c r="AE99" s="20"/>
      <c r="AF99" s="21"/>
      <c r="AG99" s="26"/>
    </row>
    <row r="100" spans="1:35" ht="7.2" customHeight="1" x14ac:dyDescent="0.2">
      <c r="A100" s="24"/>
      <c r="B100" s="40"/>
      <c r="C100" s="22"/>
      <c r="D100" s="23"/>
      <c r="E100" s="23"/>
      <c r="F100" s="24"/>
      <c r="G100" s="40"/>
      <c r="H100" s="22"/>
      <c r="I100" s="23"/>
      <c r="J100" s="23"/>
      <c r="K100" s="24"/>
      <c r="L100" s="40"/>
      <c r="M100" s="22"/>
      <c r="N100" s="23"/>
      <c r="O100" s="23"/>
      <c r="P100" s="24"/>
      <c r="Q100" s="40"/>
      <c r="R100" s="22"/>
      <c r="S100" s="23"/>
      <c r="T100" s="23"/>
      <c r="U100" s="24"/>
      <c r="V100" s="40"/>
      <c r="W100" s="22"/>
      <c r="X100" s="23"/>
      <c r="Y100" s="23"/>
      <c r="Z100" s="24"/>
      <c r="AA100" s="25"/>
      <c r="AB100" s="22"/>
      <c r="AC100" s="23"/>
      <c r="AD100" s="23"/>
      <c r="AE100" s="24"/>
      <c r="AF100" s="25"/>
      <c r="AG100" s="27"/>
    </row>
    <row r="101" spans="1:35" ht="21" customHeight="1" x14ac:dyDescent="0.2">
      <c r="A101" s="14"/>
      <c r="B101" s="37" t="s">
        <v>42</v>
      </c>
      <c r="C101" s="185" t="s">
        <v>29</v>
      </c>
      <c r="D101" s="186"/>
      <c r="E101" s="187"/>
      <c r="F101" s="28"/>
      <c r="G101" s="42" t="s">
        <v>43</v>
      </c>
      <c r="H101" s="188" t="s">
        <v>29</v>
      </c>
      <c r="I101" s="186"/>
      <c r="J101" s="187"/>
      <c r="K101" s="28"/>
      <c r="L101" s="42" t="s">
        <v>44</v>
      </c>
      <c r="M101" s="188" t="s">
        <v>29</v>
      </c>
      <c r="N101" s="186"/>
      <c r="O101" s="187"/>
      <c r="P101" s="28"/>
      <c r="Q101" s="42" t="s">
        <v>45</v>
      </c>
      <c r="R101" s="188" t="s">
        <v>29</v>
      </c>
      <c r="S101" s="186"/>
      <c r="T101" s="187"/>
      <c r="U101" s="28"/>
      <c r="V101" s="42" t="s">
        <v>46</v>
      </c>
      <c r="W101" s="188" t="s">
        <v>29</v>
      </c>
      <c r="X101" s="186"/>
      <c r="Y101" s="187"/>
      <c r="Z101" s="28"/>
      <c r="AA101" s="37" t="s">
        <v>47</v>
      </c>
      <c r="AB101" s="185" t="s">
        <v>29</v>
      </c>
      <c r="AC101" s="186"/>
      <c r="AD101" s="187"/>
      <c r="AE101" s="28"/>
      <c r="AF101" s="29"/>
      <c r="AH101" s="32"/>
      <c r="AI101" s="32"/>
    </row>
    <row r="102" spans="1:35" ht="28.95" customHeight="1" x14ac:dyDescent="0.2">
      <c r="A102" s="16"/>
      <c r="B102" s="38"/>
      <c r="C102" s="30" t="s">
        <v>2</v>
      </c>
      <c r="D102" s="170" t="str">
        <f ca="1">IF(INDIRECT("出品一覧表!" &amp; B101 &amp; "$29")&lt;&gt;"", INDIRECT("出品一覧表!" &amp; B101 &amp; "$29"),"")</f>
        <v/>
      </c>
      <c r="E102" s="171"/>
      <c r="F102" s="16"/>
      <c r="G102" s="38"/>
      <c r="H102" s="30" t="s">
        <v>2</v>
      </c>
      <c r="I102" s="170" t="str">
        <f ca="1">IF(INDIRECT("出品一覧表!" &amp; G101 &amp; "$29")&lt;&gt;"", INDIRECT("出品一覧表!" &amp; G101 &amp; "$29"),"")</f>
        <v/>
      </c>
      <c r="J102" s="171"/>
      <c r="K102" s="16"/>
      <c r="L102" s="38"/>
      <c r="M102" s="30" t="s">
        <v>2</v>
      </c>
      <c r="N102" s="170" t="str">
        <f ca="1">IF(INDIRECT("出品一覧表!" &amp; L101 &amp; "$29")&lt;&gt;"", INDIRECT("出品一覧表!" &amp; L101 &amp; "$29"),"")</f>
        <v/>
      </c>
      <c r="O102" s="171"/>
      <c r="P102" s="16"/>
      <c r="Q102" s="38"/>
      <c r="R102" s="30" t="s">
        <v>2</v>
      </c>
      <c r="S102" s="170" t="str">
        <f ca="1">IF(INDIRECT("出品一覧表!" &amp; Q101 &amp; "$29")&lt;&gt;"", INDIRECT("出品一覧表!" &amp; Q101 &amp; "$29"),"")</f>
        <v/>
      </c>
      <c r="T102" s="171"/>
      <c r="U102" s="16"/>
      <c r="V102" s="38"/>
      <c r="W102" s="30" t="s">
        <v>2</v>
      </c>
      <c r="X102" s="170" t="str">
        <f ca="1">IF(INDIRECT("出品一覧表!" &amp; V101 &amp; "$29")&lt;&gt;"", INDIRECT("出品一覧表!" &amp; V101 &amp; "$29"),"")</f>
        <v/>
      </c>
      <c r="Y102" s="171"/>
      <c r="Z102" s="16"/>
      <c r="AA102" s="38"/>
      <c r="AB102" s="30" t="s">
        <v>2</v>
      </c>
      <c r="AC102" s="170" t="str">
        <f ca="1">IF(INDIRECT("出品一覧表!" &amp; AA101 &amp; "$29")&lt;&gt;"", INDIRECT("出品一覧表!" &amp; AA101 &amp; "$29"),"")</f>
        <v/>
      </c>
      <c r="AD102" s="171"/>
      <c r="AE102" s="16"/>
      <c r="AF102" s="17"/>
      <c r="AH102" s="32"/>
      <c r="AI102" s="32"/>
    </row>
    <row r="103" spans="1:35" ht="13.95" customHeight="1" x14ac:dyDescent="0.2">
      <c r="A103" s="16"/>
      <c r="B103" s="38"/>
      <c r="C103" s="50" t="s">
        <v>31</v>
      </c>
      <c r="D103" s="183"/>
      <c r="E103" s="184"/>
      <c r="F103" s="16"/>
      <c r="G103" s="38"/>
      <c r="H103" s="50" t="s">
        <v>31</v>
      </c>
      <c r="I103" s="183"/>
      <c r="J103" s="184"/>
      <c r="K103" s="16"/>
      <c r="L103" s="38"/>
      <c r="M103" s="50" t="s">
        <v>31</v>
      </c>
      <c r="N103" s="183"/>
      <c r="O103" s="184"/>
      <c r="P103" s="16"/>
      <c r="Q103" s="38"/>
      <c r="R103" s="50" t="s">
        <v>31</v>
      </c>
      <c r="S103" s="183"/>
      <c r="T103" s="184"/>
      <c r="U103" s="16"/>
      <c r="V103" s="38"/>
      <c r="W103" s="50" t="s">
        <v>31</v>
      </c>
      <c r="X103" s="183"/>
      <c r="Y103" s="184"/>
      <c r="Z103" s="16"/>
      <c r="AA103" s="38"/>
      <c r="AB103" s="50" t="s">
        <v>31</v>
      </c>
      <c r="AC103" s="183"/>
      <c r="AD103" s="184"/>
      <c r="AE103" s="16"/>
      <c r="AF103" s="17"/>
      <c r="AH103" s="32"/>
      <c r="AI103" s="32"/>
    </row>
    <row r="104" spans="1:35" ht="29.25" customHeight="1" x14ac:dyDescent="0.2">
      <c r="A104" s="16"/>
      <c r="B104" s="38"/>
      <c r="C104" s="13" t="s">
        <v>4</v>
      </c>
      <c r="D104" s="166" t="str">
        <f ca="1">IF(INDIRECT("出品一覧表!" &amp; B101 &amp; "$35")&lt;&gt;"", INDIRECT("出品一覧表!" &amp; B101 &amp; "$35"),"")</f>
        <v/>
      </c>
      <c r="E104" s="167"/>
      <c r="F104" s="16"/>
      <c r="G104" s="38"/>
      <c r="H104" s="13" t="s">
        <v>4</v>
      </c>
      <c r="I104" s="166" t="str">
        <f ca="1">IF(INDIRECT("出品一覧表!" &amp; G101 &amp; "$35")&lt;&gt;"", INDIRECT("出品一覧表!" &amp; G101 &amp; "$35"),"")</f>
        <v/>
      </c>
      <c r="J104" s="167"/>
      <c r="K104" s="16"/>
      <c r="L104" s="38"/>
      <c r="M104" s="13" t="s">
        <v>4</v>
      </c>
      <c r="N104" s="166" t="str">
        <f ca="1">IF(INDIRECT("出品一覧表!" &amp; L101 &amp; "$35")&lt;&gt;"", INDIRECT("出品一覧表!" &amp; L101 &amp; "$35"),"")</f>
        <v/>
      </c>
      <c r="O104" s="167"/>
      <c r="P104" s="16"/>
      <c r="Q104" s="38"/>
      <c r="R104" s="13" t="s">
        <v>4</v>
      </c>
      <c r="S104" s="166" t="str">
        <f ca="1">IF(INDIRECT("出品一覧表!" &amp; Q101 &amp; "$35")&lt;&gt;"", INDIRECT("出品一覧表!" &amp; Q101 &amp; "$35"),"")</f>
        <v/>
      </c>
      <c r="T104" s="167"/>
      <c r="U104" s="16"/>
      <c r="V104" s="38"/>
      <c r="W104" s="13" t="s">
        <v>4</v>
      </c>
      <c r="X104" s="166" t="str">
        <f ca="1">IF(INDIRECT("出品一覧表!" &amp; V101 &amp; "$35")&lt;&gt;"", INDIRECT("出品一覧表!" &amp; V101 &amp; "$35"),"")</f>
        <v/>
      </c>
      <c r="Y104" s="167"/>
      <c r="Z104" s="16"/>
      <c r="AA104" s="38"/>
      <c r="AB104" s="13" t="s">
        <v>4</v>
      </c>
      <c r="AC104" s="166" t="str">
        <f ca="1">IF(INDIRECT("出品一覧表!" &amp; AA101 &amp; "$35")&lt;&gt;"", INDIRECT("出品一覧表!" &amp; AA101 &amp; "$35"),"")</f>
        <v/>
      </c>
      <c r="AD104" s="167"/>
      <c r="AE104" s="16"/>
      <c r="AF104" s="17"/>
      <c r="AH104" s="32"/>
      <c r="AI104" s="32"/>
    </row>
    <row r="105" spans="1:35" s="64" customFormat="1" ht="29.25" customHeight="1" x14ac:dyDescent="0.2">
      <c r="A105" s="60"/>
      <c r="B105" s="61"/>
      <c r="C105" s="59" t="s">
        <v>30</v>
      </c>
      <c r="D105" s="168"/>
      <c r="E105" s="169"/>
      <c r="F105" s="60"/>
      <c r="G105" s="61"/>
      <c r="H105" s="59" t="s">
        <v>30</v>
      </c>
      <c r="I105" s="168"/>
      <c r="J105" s="169"/>
      <c r="K105" s="60"/>
      <c r="L105" s="61"/>
      <c r="M105" s="59" t="s">
        <v>30</v>
      </c>
      <c r="N105" s="168"/>
      <c r="O105" s="169"/>
      <c r="P105" s="60"/>
      <c r="Q105" s="61"/>
      <c r="R105" s="59" t="s">
        <v>30</v>
      </c>
      <c r="S105" s="168"/>
      <c r="T105" s="169"/>
      <c r="U105" s="60"/>
      <c r="V105" s="61"/>
      <c r="W105" s="59" t="s">
        <v>30</v>
      </c>
      <c r="X105" s="168"/>
      <c r="Y105" s="169"/>
      <c r="Z105" s="60"/>
      <c r="AA105" s="61"/>
      <c r="AB105" s="59" t="s">
        <v>30</v>
      </c>
      <c r="AC105" s="168"/>
      <c r="AD105" s="169"/>
      <c r="AE105" s="60"/>
      <c r="AF105" s="62"/>
      <c r="AG105" s="63"/>
      <c r="AH105" s="65"/>
      <c r="AI105" s="65"/>
    </row>
    <row r="106" spans="1:35" ht="29.25" customHeight="1" x14ac:dyDescent="0.2">
      <c r="A106" s="16"/>
      <c r="B106" s="38"/>
      <c r="C106" s="13" t="s">
        <v>1</v>
      </c>
      <c r="D106" s="170" t="str">
        <f ca="1">IF(INDIRECT("出品一覧表!" &amp; B101 &amp; "$28")&lt;&gt;"", INDIRECT("出品一覧表!" &amp; B101 &amp; "$28"),"")</f>
        <v/>
      </c>
      <c r="E106" s="171"/>
      <c r="F106" s="16"/>
      <c r="G106" s="38"/>
      <c r="H106" s="13" t="s">
        <v>1</v>
      </c>
      <c r="I106" s="170" t="str">
        <f ca="1">IF(INDIRECT("出品一覧表!" &amp; G101 &amp; "$28")&lt;&gt;"", INDIRECT("出品一覧表!" &amp; G101 &amp; "$28"),"")</f>
        <v/>
      </c>
      <c r="J106" s="171"/>
      <c r="K106" s="16"/>
      <c r="L106" s="38"/>
      <c r="M106" s="13" t="s">
        <v>1</v>
      </c>
      <c r="N106" s="170" t="str">
        <f ca="1">IF(INDIRECT("出品一覧表!" &amp; L101 &amp; "$28")&lt;&gt;"", INDIRECT("出品一覧表!" &amp; L101 &amp; "$28"),"")</f>
        <v/>
      </c>
      <c r="O106" s="171"/>
      <c r="P106" s="16"/>
      <c r="Q106" s="38"/>
      <c r="R106" s="13" t="s">
        <v>1</v>
      </c>
      <c r="S106" s="170" t="str">
        <f ca="1">IF(INDIRECT("出品一覧表!" &amp; Q101 &amp; "$28")&lt;&gt;"", INDIRECT("出品一覧表!" &amp; Q101 &amp; "$28"),"")</f>
        <v/>
      </c>
      <c r="T106" s="171"/>
      <c r="U106" s="16"/>
      <c r="V106" s="38"/>
      <c r="W106" s="13" t="s">
        <v>1</v>
      </c>
      <c r="X106" s="170" t="str">
        <f ca="1">IF(INDIRECT("出品一覧表!" &amp; V101 &amp; "$28")&lt;&gt;"", INDIRECT("出品一覧表!" &amp; V101 &amp; "$28"),"")</f>
        <v/>
      </c>
      <c r="Y106" s="171"/>
      <c r="Z106" s="16"/>
      <c r="AA106" s="38"/>
      <c r="AB106" s="13" t="s">
        <v>1</v>
      </c>
      <c r="AC106" s="170" t="str">
        <f ca="1">IF(INDIRECT("出品一覧表!" &amp; AA101 &amp; "$28")&lt;&gt;"", INDIRECT("出品一覧表!" &amp; AA101 &amp; "$28"),"")</f>
        <v/>
      </c>
      <c r="AD106" s="171"/>
      <c r="AE106" s="16"/>
      <c r="AF106" s="17"/>
      <c r="AH106" s="32"/>
      <c r="AI106" s="32"/>
    </row>
    <row r="107" spans="1:35" ht="29.25" customHeight="1" x14ac:dyDescent="0.2">
      <c r="A107" s="16"/>
      <c r="B107" s="38"/>
      <c r="C107" s="66" t="s">
        <v>28</v>
      </c>
      <c r="D107" s="172" t="str">
        <f>IF(出品一覧表!$AB$3&lt;&gt;"",出品一覧表!$AB$3,"")</f>
        <v/>
      </c>
      <c r="E107" s="173"/>
      <c r="F107" s="16"/>
      <c r="G107" s="38"/>
      <c r="H107" s="66" t="s">
        <v>28</v>
      </c>
      <c r="I107" s="172" t="str">
        <f>IF(出品一覧表!$AB$3&lt;&gt;"",出品一覧表!$AB$3,"")</f>
        <v/>
      </c>
      <c r="J107" s="173"/>
      <c r="K107" s="16"/>
      <c r="L107" s="38"/>
      <c r="M107" s="66" t="s">
        <v>28</v>
      </c>
      <c r="N107" s="172" t="str">
        <f>IF(出品一覧表!$AB$3&lt;&gt;"",出品一覧表!$AB$3,"")</f>
        <v/>
      </c>
      <c r="O107" s="173"/>
      <c r="P107" s="16"/>
      <c r="Q107" s="38"/>
      <c r="R107" s="66" t="s">
        <v>28</v>
      </c>
      <c r="S107" s="172" t="str">
        <f>IF(出品一覧表!$AB$3&lt;&gt;"",出品一覧表!$AB$3,"")</f>
        <v/>
      </c>
      <c r="T107" s="173"/>
      <c r="U107" s="16"/>
      <c r="V107" s="38"/>
      <c r="W107" s="66" t="s">
        <v>28</v>
      </c>
      <c r="X107" s="172" t="str">
        <f>IF(出品一覧表!$AB$3&lt;&gt;"",出品一覧表!$AB$3,"")</f>
        <v/>
      </c>
      <c r="Y107" s="173"/>
      <c r="Z107" s="16"/>
      <c r="AA107" s="38"/>
      <c r="AB107" s="66" t="s">
        <v>28</v>
      </c>
      <c r="AC107" s="172" t="str">
        <f>IF(出品一覧表!$AB$3&lt;&gt;"",出品一覧表!$AB$3,"")</f>
        <v/>
      </c>
      <c r="AD107" s="173"/>
      <c r="AE107" s="16"/>
      <c r="AF107" s="17"/>
      <c r="AH107" s="32"/>
      <c r="AI107" s="32"/>
    </row>
    <row r="108" spans="1:35" ht="29.25" customHeight="1" x14ac:dyDescent="0.2">
      <c r="A108" s="16"/>
      <c r="B108" s="38"/>
      <c r="C108" s="67" t="s">
        <v>0</v>
      </c>
      <c r="D108" s="174">
        <f ca="1">IF(INDIRECT("出品一覧表!" &amp; B101 &amp; "$27")&lt;&gt;"", INDIRECT("出品一覧表!" &amp; B101 &amp; "$27"),"")</f>
        <v>61</v>
      </c>
      <c r="E108" s="175"/>
      <c r="F108" s="16"/>
      <c r="G108" s="38"/>
      <c r="H108" s="67" t="s">
        <v>0</v>
      </c>
      <c r="I108" s="174">
        <f ca="1">IF(INDIRECT("出品一覧表!" &amp; G101 &amp; "$27")&lt;&gt;"", INDIRECT("出品一覧表!" &amp; G101 &amp; "$27"),"")</f>
        <v>62</v>
      </c>
      <c r="J108" s="175"/>
      <c r="K108" s="16"/>
      <c r="L108" s="38"/>
      <c r="M108" s="67" t="s">
        <v>0</v>
      </c>
      <c r="N108" s="174">
        <f ca="1">IF(INDIRECT("出品一覧表!" &amp; L101 &amp; "$27")&lt;&gt;"", INDIRECT("出品一覧表!" &amp; L101 &amp; "$27"),"")</f>
        <v>63</v>
      </c>
      <c r="O108" s="175"/>
      <c r="P108" s="16"/>
      <c r="Q108" s="38"/>
      <c r="R108" s="67" t="s">
        <v>0</v>
      </c>
      <c r="S108" s="174">
        <f ca="1">IF(INDIRECT("出品一覧表!" &amp; Q101 &amp; "$27")&lt;&gt;"", INDIRECT("出品一覧表!" &amp; Q101 &amp; "$27"),"")</f>
        <v>64</v>
      </c>
      <c r="T108" s="175"/>
      <c r="U108" s="16"/>
      <c r="V108" s="38"/>
      <c r="W108" s="67" t="s">
        <v>0</v>
      </c>
      <c r="X108" s="174">
        <f ca="1">IF(INDIRECT("出品一覧表!" &amp; V101 &amp; "$27")&lt;&gt;"", INDIRECT("出品一覧表!" &amp; V101 &amp; "$27"),"")</f>
        <v>65</v>
      </c>
      <c r="Y108" s="175"/>
      <c r="Z108" s="16"/>
      <c r="AA108" s="38"/>
      <c r="AB108" s="67" t="s">
        <v>0</v>
      </c>
      <c r="AC108" s="174">
        <f ca="1">IF(INDIRECT("出品一覧表!" &amp; AA101 &amp; "$27")&lt;&gt;"", INDIRECT("出品一覧表!" &amp; AA101 &amp; "$27"),"")</f>
        <v>66</v>
      </c>
      <c r="AD108" s="175"/>
      <c r="AE108" s="16"/>
      <c r="AF108" s="17"/>
      <c r="AH108" s="32"/>
      <c r="AI108" s="32"/>
    </row>
    <row r="109" spans="1:35" ht="7.2" customHeight="1" x14ac:dyDescent="0.2">
      <c r="A109" s="20"/>
      <c r="B109" s="39"/>
      <c r="C109" s="18"/>
      <c r="D109" s="19"/>
      <c r="E109" s="19"/>
      <c r="F109" s="20"/>
      <c r="G109" s="39"/>
      <c r="H109" s="18"/>
      <c r="I109" s="19"/>
      <c r="J109" s="19"/>
      <c r="K109" s="20"/>
      <c r="L109" s="39"/>
      <c r="M109" s="18"/>
      <c r="N109" s="19"/>
      <c r="O109" s="19"/>
      <c r="P109" s="20"/>
      <c r="Q109" s="39"/>
      <c r="R109" s="18"/>
      <c r="S109" s="19"/>
      <c r="T109" s="19"/>
      <c r="U109" s="20"/>
      <c r="V109" s="39"/>
      <c r="W109" s="18"/>
      <c r="X109" s="19"/>
      <c r="Y109" s="19"/>
      <c r="Z109" s="20"/>
      <c r="AA109" s="21"/>
      <c r="AB109" s="18"/>
      <c r="AC109" s="19"/>
      <c r="AD109" s="19"/>
      <c r="AE109" s="20"/>
      <c r="AF109" s="21"/>
      <c r="AG109" s="26"/>
      <c r="AH109" s="32"/>
      <c r="AI109" s="32"/>
    </row>
    <row r="110" spans="1:35" ht="7.2" customHeight="1" x14ac:dyDescent="0.2">
      <c r="A110" s="24"/>
      <c r="B110" s="40"/>
      <c r="C110" s="22"/>
      <c r="D110" s="23"/>
      <c r="E110" s="23"/>
      <c r="F110" s="24"/>
      <c r="G110" s="40"/>
      <c r="H110" s="22"/>
      <c r="I110" s="23"/>
      <c r="J110" s="23"/>
      <c r="K110" s="24"/>
      <c r="L110" s="40"/>
      <c r="M110" s="22"/>
      <c r="N110" s="23"/>
      <c r="O110" s="23"/>
      <c r="P110" s="24"/>
      <c r="Q110" s="40"/>
      <c r="R110" s="22"/>
      <c r="S110" s="23"/>
      <c r="T110" s="23"/>
      <c r="U110" s="24"/>
      <c r="V110" s="40"/>
      <c r="W110" s="22"/>
      <c r="X110" s="23"/>
      <c r="Y110" s="23"/>
      <c r="Z110" s="24"/>
      <c r="AA110" s="25"/>
      <c r="AB110" s="22"/>
      <c r="AC110" s="23"/>
      <c r="AD110" s="23"/>
      <c r="AE110" s="24"/>
      <c r="AF110" s="25"/>
      <c r="AG110" s="27"/>
      <c r="AH110" s="27"/>
      <c r="AI110" s="27"/>
    </row>
    <row r="111" spans="1:35" ht="21" customHeight="1" x14ac:dyDescent="0.2">
      <c r="A111" s="14"/>
      <c r="B111" s="37" t="s">
        <v>48</v>
      </c>
      <c r="C111" s="189" t="s">
        <v>29</v>
      </c>
      <c r="D111" s="190"/>
      <c r="E111" s="191"/>
      <c r="F111" s="14"/>
      <c r="G111" s="37" t="s">
        <v>49</v>
      </c>
      <c r="H111" s="189" t="s">
        <v>29</v>
      </c>
      <c r="I111" s="190"/>
      <c r="J111" s="191"/>
      <c r="K111" s="14"/>
      <c r="L111" s="37" t="s">
        <v>50</v>
      </c>
      <c r="M111" s="189" t="s">
        <v>29</v>
      </c>
      <c r="N111" s="190"/>
      <c r="O111" s="191"/>
      <c r="P111" s="14"/>
      <c r="Q111" s="37" t="s">
        <v>51</v>
      </c>
      <c r="R111" s="189" t="s">
        <v>29</v>
      </c>
      <c r="S111" s="190"/>
      <c r="T111" s="191"/>
      <c r="U111" s="14"/>
      <c r="V111" s="37" t="s">
        <v>52</v>
      </c>
      <c r="W111" s="185" t="s">
        <v>29</v>
      </c>
      <c r="X111" s="186"/>
      <c r="Y111" s="187"/>
      <c r="Z111" s="14"/>
      <c r="AA111" s="15" t="s">
        <v>53</v>
      </c>
      <c r="AB111" s="185" t="s">
        <v>29</v>
      </c>
      <c r="AC111" s="186"/>
      <c r="AD111" s="187"/>
      <c r="AE111" s="14"/>
      <c r="AF111" s="15"/>
      <c r="AI111" s="55"/>
    </row>
    <row r="112" spans="1:35" ht="28.95" customHeight="1" x14ac:dyDescent="0.2">
      <c r="A112" s="16"/>
      <c r="B112" s="38"/>
      <c r="C112" s="30" t="s">
        <v>2</v>
      </c>
      <c r="D112" s="192" t="str">
        <f ca="1">IF(INDIRECT("出品一覧表!" &amp; B111 &amp; "$29")&lt;&gt;"", INDIRECT("出品一覧表!" &amp; B111 &amp; "$29"),"")</f>
        <v/>
      </c>
      <c r="E112" s="193"/>
      <c r="F112" s="16"/>
      <c r="G112" s="38"/>
      <c r="H112" s="30" t="s">
        <v>2</v>
      </c>
      <c r="I112" s="192" t="str">
        <f ca="1">IF(INDIRECT("出品一覧表!" &amp; G111 &amp; "$29")&lt;&gt;"", INDIRECT("出品一覧表!" &amp; G111 &amp; "$29"),"")</f>
        <v/>
      </c>
      <c r="J112" s="193"/>
      <c r="K112" s="16"/>
      <c r="L112" s="38"/>
      <c r="M112" s="30" t="s">
        <v>2</v>
      </c>
      <c r="N112" s="192" t="str">
        <f ca="1">IF(INDIRECT("出品一覧表!" &amp; L111 &amp; "$29")&lt;&gt;"", INDIRECT("出品一覧表!" &amp; L111 &amp; "$29"),"")</f>
        <v/>
      </c>
      <c r="O112" s="193"/>
      <c r="P112" s="16"/>
      <c r="Q112" s="38"/>
      <c r="R112" s="30" t="s">
        <v>2</v>
      </c>
      <c r="S112" s="192" t="str">
        <f ca="1">IF(INDIRECT("出品一覧表!" &amp; Q111 &amp; "$29")&lt;&gt;"", INDIRECT("出品一覧表!" &amp; Q111 &amp; "$29"),"")</f>
        <v/>
      </c>
      <c r="T112" s="193"/>
      <c r="U112" s="16"/>
      <c r="V112" s="38"/>
      <c r="W112" s="30" t="s">
        <v>2</v>
      </c>
      <c r="X112" s="170" t="str">
        <f ca="1">IF(INDIRECT("出品一覧表!" &amp; V111 &amp; "$29")&lt;&gt;"", INDIRECT("出品一覧表!" &amp; V111 &amp; "$29"),"")</f>
        <v/>
      </c>
      <c r="Y112" s="171"/>
      <c r="Z112" s="16"/>
      <c r="AA112" s="17"/>
      <c r="AB112" s="30" t="s">
        <v>2</v>
      </c>
      <c r="AC112" s="170" t="str">
        <f ca="1">IF(INDIRECT("出品一覧表!" &amp; AA111 &amp; "$29")&lt;&gt;"", INDIRECT("出品一覧表!" &amp; AA111 &amp; "$29"),"")</f>
        <v/>
      </c>
      <c r="AD112" s="171"/>
      <c r="AE112" s="16"/>
      <c r="AF112" s="17"/>
      <c r="AI112" s="8"/>
    </row>
    <row r="113" spans="1:35" ht="13.95" customHeight="1" x14ac:dyDescent="0.2">
      <c r="A113" s="16"/>
      <c r="B113" s="38"/>
      <c r="C113" s="50" t="s">
        <v>31</v>
      </c>
      <c r="D113" s="179"/>
      <c r="E113" s="180"/>
      <c r="F113" s="16"/>
      <c r="G113" s="38"/>
      <c r="H113" s="50" t="s">
        <v>31</v>
      </c>
      <c r="I113" s="179"/>
      <c r="J113" s="180"/>
      <c r="K113" s="16"/>
      <c r="L113" s="38"/>
      <c r="M113" s="50" t="s">
        <v>31</v>
      </c>
      <c r="N113" s="179"/>
      <c r="O113" s="180"/>
      <c r="P113" s="16"/>
      <c r="Q113" s="38"/>
      <c r="R113" s="50" t="s">
        <v>31</v>
      </c>
      <c r="S113" s="179"/>
      <c r="T113" s="180"/>
      <c r="U113" s="16"/>
      <c r="V113" s="38"/>
      <c r="W113" s="50" t="s">
        <v>31</v>
      </c>
      <c r="X113" s="183"/>
      <c r="Y113" s="184"/>
      <c r="Z113" s="16"/>
      <c r="AA113" s="17"/>
      <c r="AB113" s="50" t="s">
        <v>31</v>
      </c>
      <c r="AC113" s="183"/>
      <c r="AD113" s="184"/>
      <c r="AE113" s="16"/>
      <c r="AF113" s="17"/>
      <c r="AI113" s="8"/>
    </row>
    <row r="114" spans="1:35" ht="29.25" customHeight="1" x14ac:dyDescent="0.2">
      <c r="A114" s="16"/>
      <c r="B114" s="38"/>
      <c r="C114" s="13" t="s">
        <v>4</v>
      </c>
      <c r="D114" s="194" t="str">
        <f ca="1">IF(INDIRECT("出品一覧表!" &amp; B111 &amp; "$35")&lt;&gt;"", INDIRECT("出品一覧表!" &amp; B111 &amp; "$35"),"")</f>
        <v/>
      </c>
      <c r="E114" s="195"/>
      <c r="F114" s="16"/>
      <c r="G114" s="38"/>
      <c r="H114" s="13" t="s">
        <v>4</v>
      </c>
      <c r="I114" s="194" t="str">
        <f ca="1">IF(INDIRECT("出品一覧表!" &amp; G111 &amp; "$35")&lt;&gt;"", INDIRECT("出品一覧表!" &amp; G111 &amp; "$35"),"")</f>
        <v/>
      </c>
      <c r="J114" s="195"/>
      <c r="K114" s="16"/>
      <c r="L114" s="38"/>
      <c r="M114" s="13" t="s">
        <v>4</v>
      </c>
      <c r="N114" s="194" t="str">
        <f ca="1">IF(INDIRECT("出品一覧表!" &amp; L111 &amp; "$35")&lt;&gt;"", INDIRECT("出品一覧表!" &amp; L111 &amp; "$35"),"")</f>
        <v/>
      </c>
      <c r="O114" s="195"/>
      <c r="P114" s="16"/>
      <c r="Q114" s="38"/>
      <c r="R114" s="13" t="s">
        <v>4</v>
      </c>
      <c r="S114" s="194" t="str">
        <f ca="1">IF(INDIRECT("出品一覧表!" &amp; Q111 &amp; "$35")&lt;&gt;"", INDIRECT("出品一覧表!" &amp; Q111 &amp; "$35"),"")</f>
        <v/>
      </c>
      <c r="T114" s="195"/>
      <c r="U114" s="16"/>
      <c r="V114" s="38"/>
      <c r="W114" s="13" t="s">
        <v>4</v>
      </c>
      <c r="X114" s="166" t="str">
        <f ca="1">IF(INDIRECT("出品一覧表!" &amp; V111 &amp; "$35")&lt;&gt;"", INDIRECT("出品一覧表!" &amp; V111 &amp; "$35"),"")</f>
        <v/>
      </c>
      <c r="Y114" s="167"/>
      <c r="Z114" s="16"/>
      <c r="AA114" s="17"/>
      <c r="AB114" s="13" t="s">
        <v>4</v>
      </c>
      <c r="AC114" s="166" t="str">
        <f ca="1">IF(INDIRECT("出品一覧表!" &amp; AA111 &amp; "$35")&lt;&gt;"", INDIRECT("出品一覧表!" &amp; AA111 &amp; "$35"),"")</f>
        <v/>
      </c>
      <c r="AD114" s="167"/>
      <c r="AE114" s="16"/>
      <c r="AF114" s="17"/>
    </row>
    <row r="115" spans="1:35" s="64" customFormat="1" ht="29.25" customHeight="1" x14ac:dyDescent="0.2">
      <c r="A115" s="60"/>
      <c r="B115" s="61"/>
      <c r="C115" s="59" t="s">
        <v>30</v>
      </c>
      <c r="D115" s="158"/>
      <c r="E115" s="159"/>
      <c r="F115" s="60"/>
      <c r="G115" s="61"/>
      <c r="H115" s="59" t="s">
        <v>30</v>
      </c>
      <c r="I115" s="158"/>
      <c r="J115" s="159"/>
      <c r="K115" s="60"/>
      <c r="L115" s="61"/>
      <c r="M115" s="59" t="s">
        <v>30</v>
      </c>
      <c r="N115" s="158"/>
      <c r="O115" s="159"/>
      <c r="P115" s="60"/>
      <c r="Q115" s="61"/>
      <c r="R115" s="59" t="s">
        <v>30</v>
      </c>
      <c r="S115" s="158"/>
      <c r="T115" s="159"/>
      <c r="U115" s="60"/>
      <c r="V115" s="61"/>
      <c r="W115" s="59" t="s">
        <v>30</v>
      </c>
      <c r="X115" s="168"/>
      <c r="Y115" s="169"/>
      <c r="Z115" s="60"/>
      <c r="AA115" s="62"/>
      <c r="AB115" s="59" t="s">
        <v>30</v>
      </c>
      <c r="AC115" s="168"/>
      <c r="AD115" s="169"/>
      <c r="AE115" s="60"/>
      <c r="AF115" s="62"/>
      <c r="AG115" s="63"/>
      <c r="AH115" s="63"/>
      <c r="AI115" s="63"/>
    </row>
    <row r="116" spans="1:35" ht="29.25" customHeight="1" x14ac:dyDescent="0.2">
      <c r="A116" s="16"/>
      <c r="B116" s="38"/>
      <c r="C116" s="13" t="s">
        <v>1</v>
      </c>
      <c r="D116" s="192" t="str">
        <f ca="1">IF(INDIRECT("出品一覧表!" &amp; B111 &amp; "$28")&lt;&gt;"", INDIRECT("出品一覧表!" &amp; B111 &amp; "$28"),"")</f>
        <v/>
      </c>
      <c r="E116" s="193"/>
      <c r="F116" s="16"/>
      <c r="G116" s="38"/>
      <c r="H116" s="13" t="s">
        <v>1</v>
      </c>
      <c r="I116" s="192" t="str">
        <f ca="1">IF(INDIRECT("出品一覧表!" &amp; G111 &amp; "$28")&lt;&gt;"", INDIRECT("出品一覧表!" &amp; G111 &amp; "$28"),"")</f>
        <v/>
      </c>
      <c r="J116" s="193"/>
      <c r="K116" s="16"/>
      <c r="L116" s="38"/>
      <c r="M116" s="13" t="s">
        <v>1</v>
      </c>
      <c r="N116" s="192" t="str">
        <f ca="1">IF(INDIRECT("出品一覧表!" &amp; L111 &amp; "$28")&lt;&gt;"", INDIRECT("出品一覧表!" &amp; L111 &amp; "$28"),"")</f>
        <v/>
      </c>
      <c r="O116" s="193"/>
      <c r="P116" s="16"/>
      <c r="Q116" s="38"/>
      <c r="R116" s="13" t="s">
        <v>1</v>
      </c>
      <c r="S116" s="192" t="str">
        <f ca="1">IF(INDIRECT("出品一覧表!" &amp; Q111 &amp; "$28")&lt;&gt;"", INDIRECT("出品一覧表!" &amp; Q111 &amp; "$28"),"")</f>
        <v/>
      </c>
      <c r="T116" s="193"/>
      <c r="U116" s="16"/>
      <c r="V116" s="38"/>
      <c r="W116" s="13" t="s">
        <v>1</v>
      </c>
      <c r="X116" s="170" t="str">
        <f ca="1">IF(INDIRECT("出品一覧表!" &amp; V111 &amp; "$28")&lt;&gt;"", INDIRECT("出品一覧表!" &amp; V111 &amp; "$28"),"")</f>
        <v/>
      </c>
      <c r="Y116" s="171"/>
      <c r="Z116" s="16"/>
      <c r="AA116" s="17"/>
      <c r="AB116" s="13" t="s">
        <v>1</v>
      </c>
      <c r="AC116" s="170" t="str">
        <f ca="1">IF(INDIRECT("出品一覧表!" &amp; AA111 &amp; "$28")&lt;&gt;"", INDIRECT("出品一覧表!" &amp; AA111 &amp; "$28"),"")</f>
        <v/>
      </c>
      <c r="AD116" s="171"/>
      <c r="AE116" s="16"/>
      <c r="AF116" s="17"/>
    </row>
    <row r="117" spans="1:35" ht="29.25" customHeight="1" x14ac:dyDescent="0.2">
      <c r="A117" s="16"/>
      <c r="B117" s="38"/>
      <c r="C117" s="66" t="s">
        <v>28</v>
      </c>
      <c r="D117" s="196" t="str">
        <f>IF(出品一覧表!$AB$3&lt;&gt;"",出品一覧表!$AB$3,"")</f>
        <v/>
      </c>
      <c r="E117" s="197"/>
      <c r="F117" s="16"/>
      <c r="G117" s="38"/>
      <c r="H117" s="66" t="s">
        <v>28</v>
      </c>
      <c r="I117" s="196" t="str">
        <f>IF(出品一覧表!$AB$3&lt;&gt;"",出品一覧表!$AB$3,"")</f>
        <v/>
      </c>
      <c r="J117" s="197"/>
      <c r="K117" s="16"/>
      <c r="L117" s="38"/>
      <c r="M117" s="66" t="s">
        <v>28</v>
      </c>
      <c r="N117" s="196" t="str">
        <f>IF(出品一覧表!$AB$3&lt;&gt;"",出品一覧表!$AB$3,"")</f>
        <v/>
      </c>
      <c r="O117" s="197"/>
      <c r="P117" s="16"/>
      <c r="Q117" s="38"/>
      <c r="R117" s="66" t="s">
        <v>28</v>
      </c>
      <c r="S117" s="196" t="str">
        <f>IF(出品一覧表!$AB$3&lt;&gt;"",出品一覧表!$AB$3,"")</f>
        <v/>
      </c>
      <c r="T117" s="197"/>
      <c r="U117" s="16"/>
      <c r="V117" s="38"/>
      <c r="W117" s="66" t="s">
        <v>28</v>
      </c>
      <c r="X117" s="172" t="str">
        <f>IF(出品一覧表!$AB$3&lt;&gt;"",出品一覧表!$AB$3,"")</f>
        <v/>
      </c>
      <c r="Y117" s="173"/>
      <c r="Z117" s="16"/>
      <c r="AA117" s="17"/>
      <c r="AB117" s="66" t="s">
        <v>28</v>
      </c>
      <c r="AC117" s="172" t="str">
        <f>IF(出品一覧表!$AB$3&lt;&gt;"",出品一覧表!$AB$3,"")</f>
        <v/>
      </c>
      <c r="AD117" s="173"/>
      <c r="AE117" s="16"/>
      <c r="AF117" s="17"/>
    </row>
    <row r="118" spans="1:35" ht="29.25" customHeight="1" x14ac:dyDescent="0.2">
      <c r="A118" s="16"/>
      <c r="B118" s="38"/>
      <c r="C118" s="67" t="s">
        <v>0</v>
      </c>
      <c r="D118" s="198">
        <f ca="1">IF(INDIRECT("出品一覧表!" &amp; B111 &amp; "$27")&lt;&gt;"", INDIRECT("出品一覧表!" &amp; B111 &amp; "$27"),"")</f>
        <v>67</v>
      </c>
      <c r="E118" s="199"/>
      <c r="F118" s="16"/>
      <c r="G118" s="38"/>
      <c r="H118" s="67" t="s">
        <v>0</v>
      </c>
      <c r="I118" s="198">
        <f ca="1">IF(INDIRECT("出品一覧表!" &amp; G111 &amp; "$27")&lt;&gt;"", INDIRECT("出品一覧表!" &amp; G111 &amp; "$27"),"")</f>
        <v>68</v>
      </c>
      <c r="J118" s="199"/>
      <c r="K118" s="16"/>
      <c r="L118" s="38"/>
      <c r="M118" s="67" t="s">
        <v>0</v>
      </c>
      <c r="N118" s="198">
        <f ca="1">IF(INDIRECT("出品一覧表!" &amp; L111 &amp; "$27")&lt;&gt;"", INDIRECT("出品一覧表!" &amp; L111 &amp; "$27"),"")</f>
        <v>69</v>
      </c>
      <c r="O118" s="199"/>
      <c r="P118" s="16"/>
      <c r="Q118" s="38"/>
      <c r="R118" s="67" t="s">
        <v>0</v>
      </c>
      <c r="S118" s="198">
        <f ca="1">IF(INDIRECT("出品一覧表!" &amp; Q111 &amp; "$27")&lt;&gt;"", INDIRECT("出品一覧表!" &amp; Q111 &amp; "$27"),"")</f>
        <v>70</v>
      </c>
      <c r="T118" s="199"/>
      <c r="U118" s="16"/>
      <c r="V118" s="38"/>
      <c r="W118" s="67" t="s">
        <v>0</v>
      </c>
      <c r="X118" s="174">
        <f ca="1">IF(INDIRECT("出品一覧表!" &amp; V111 &amp; "$27")&lt;&gt;"", INDIRECT("出品一覧表!" &amp; V111 &amp; "$27"),"")</f>
        <v>71</v>
      </c>
      <c r="Y118" s="175"/>
      <c r="Z118" s="16"/>
      <c r="AA118" s="17"/>
      <c r="AB118" s="67" t="s">
        <v>0</v>
      </c>
      <c r="AC118" s="174">
        <f ca="1">IF(INDIRECT("出品一覧表!" &amp; AA111 &amp; "$27")&lt;&gt;"", INDIRECT("出品一覧表!" &amp; AA111 &amp; "$27"),"")</f>
        <v>72</v>
      </c>
      <c r="AD118" s="175"/>
      <c r="AE118" s="16"/>
      <c r="AF118" s="17"/>
    </row>
    <row r="119" spans="1:35" ht="7.2" customHeight="1" x14ac:dyDescent="0.2">
      <c r="A119" s="20"/>
      <c r="B119" s="39"/>
      <c r="C119" s="18"/>
      <c r="D119" s="19"/>
      <c r="E119" s="19"/>
      <c r="F119" s="20"/>
      <c r="G119" s="39"/>
      <c r="H119" s="18"/>
      <c r="I119" s="19"/>
      <c r="J119" s="19"/>
      <c r="K119" s="20"/>
      <c r="L119" s="39"/>
      <c r="M119" s="18"/>
      <c r="N119" s="19"/>
      <c r="O119" s="19"/>
      <c r="P119" s="20"/>
      <c r="Q119" s="39"/>
      <c r="R119" s="18"/>
      <c r="S119" s="19"/>
      <c r="T119" s="19"/>
      <c r="U119" s="20"/>
      <c r="V119" s="39"/>
      <c r="W119" s="18"/>
      <c r="X119" s="19"/>
      <c r="Y119" s="19"/>
      <c r="Z119" s="20"/>
      <c r="AA119" s="21"/>
      <c r="AB119" s="18"/>
      <c r="AC119" s="19"/>
      <c r="AD119" s="19"/>
      <c r="AE119" s="20"/>
      <c r="AF119" s="21"/>
      <c r="AG119" s="26"/>
    </row>
    <row r="120" spans="1:35" ht="7.2" customHeight="1" x14ac:dyDescent="0.2">
      <c r="A120" s="24"/>
      <c r="B120" s="40"/>
      <c r="C120" s="22"/>
      <c r="D120" s="23"/>
      <c r="E120" s="23"/>
      <c r="F120" s="24"/>
      <c r="G120" s="40"/>
      <c r="H120" s="22"/>
      <c r="I120" s="23"/>
      <c r="J120" s="23"/>
      <c r="K120" s="24"/>
      <c r="L120" s="40"/>
      <c r="M120" s="22"/>
      <c r="N120" s="23"/>
      <c r="O120" s="23"/>
      <c r="P120" s="24"/>
      <c r="Q120" s="40"/>
      <c r="R120" s="22"/>
      <c r="S120" s="23"/>
      <c r="T120" s="23"/>
      <c r="U120" s="24"/>
      <c r="V120" s="40"/>
      <c r="W120" s="22"/>
      <c r="X120" s="23"/>
      <c r="Y120" s="23"/>
      <c r="Z120" s="24"/>
      <c r="AA120" s="25"/>
      <c r="AB120" s="22"/>
      <c r="AC120" s="23"/>
      <c r="AD120" s="23"/>
      <c r="AE120" s="24"/>
      <c r="AF120" s="25"/>
      <c r="AG120" s="27"/>
    </row>
    <row r="121" spans="1:35" ht="21" customHeight="1" x14ac:dyDescent="0.2">
      <c r="A121" s="14"/>
      <c r="B121" s="37" t="s">
        <v>54</v>
      </c>
      <c r="C121" s="185" t="s">
        <v>29</v>
      </c>
      <c r="D121" s="186"/>
      <c r="E121" s="187"/>
      <c r="F121" s="28"/>
      <c r="G121" s="42" t="s">
        <v>55</v>
      </c>
      <c r="H121" s="188" t="s">
        <v>29</v>
      </c>
      <c r="I121" s="186"/>
      <c r="J121" s="187"/>
      <c r="K121" s="28"/>
      <c r="L121" s="42" t="s">
        <v>56</v>
      </c>
      <c r="M121" s="188" t="s">
        <v>29</v>
      </c>
      <c r="N121" s="186"/>
      <c r="O121" s="187"/>
      <c r="P121" s="28"/>
      <c r="Q121" s="37" t="s">
        <v>32</v>
      </c>
      <c r="R121" s="185" t="s">
        <v>29</v>
      </c>
      <c r="S121" s="186"/>
      <c r="T121" s="187"/>
      <c r="U121" s="28"/>
      <c r="V121" s="42" t="s">
        <v>33</v>
      </c>
      <c r="W121" s="188" t="s">
        <v>29</v>
      </c>
      <c r="X121" s="186"/>
      <c r="Y121" s="187"/>
      <c r="Z121" s="28"/>
      <c r="AA121" s="42" t="s">
        <v>34</v>
      </c>
      <c r="AB121" s="188" t="s">
        <v>29</v>
      </c>
      <c r="AC121" s="186"/>
      <c r="AD121" s="187"/>
      <c r="AE121" s="28"/>
      <c r="AF121" s="29"/>
    </row>
    <row r="122" spans="1:35" ht="28.95" customHeight="1" x14ac:dyDescent="0.2">
      <c r="A122" s="16"/>
      <c r="B122" s="38"/>
      <c r="C122" s="30" t="s">
        <v>2</v>
      </c>
      <c r="D122" s="170" t="str">
        <f ca="1">IF(INDIRECT("出品一覧表!" &amp; B121 &amp; "$29")&lt;&gt;"", INDIRECT("出品一覧表!" &amp; B121 &amp; "$29"),"")</f>
        <v/>
      </c>
      <c r="E122" s="171"/>
      <c r="F122" s="16"/>
      <c r="G122" s="38"/>
      <c r="H122" s="30" t="s">
        <v>2</v>
      </c>
      <c r="I122" s="170" t="str">
        <f ca="1">IF(INDIRECT("出品一覧表!" &amp; G121 &amp; "$29")&lt;&gt;"", INDIRECT("出品一覧表!" &amp; G121 &amp; "$29"),"")</f>
        <v/>
      </c>
      <c r="J122" s="171"/>
      <c r="K122" s="16"/>
      <c r="L122" s="38"/>
      <c r="M122" s="30" t="s">
        <v>2</v>
      </c>
      <c r="N122" s="170" t="str">
        <f ca="1">IF(INDIRECT("出品一覧表!" &amp; L121 &amp; "$29")&lt;&gt;"", INDIRECT("出品一覧表!" &amp; L121 &amp; "$29"),"")</f>
        <v/>
      </c>
      <c r="O122" s="171"/>
      <c r="P122" s="16"/>
      <c r="Q122" s="38"/>
      <c r="R122" s="30" t="s">
        <v>2</v>
      </c>
      <c r="S122" s="170" t="str">
        <f ca="1">IF(INDIRECT("出品一覧表!" &amp; Q121 &amp; "$42")&lt;&gt;"", INDIRECT("出品一覧表!" &amp; Q121 &amp; "$42"),"")</f>
        <v/>
      </c>
      <c r="T122" s="171"/>
      <c r="U122" s="16"/>
      <c r="V122" s="38"/>
      <c r="W122" s="30" t="s">
        <v>2</v>
      </c>
      <c r="X122" s="170" t="str">
        <f ca="1">IF(INDIRECT("出品一覧表!" &amp; V121 &amp; "$42")&lt;&gt;"", INDIRECT("出品一覧表!" &amp; V121 &amp; "$42"),"")</f>
        <v/>
      </c>
      <c r="Y122" s="171"/>
      <c r="Z122" s="16"/>
      <c r="AA122" s="38"/>
      <c r="AB122" s="30" t="s">
        <v>2</v>
      </c>
      <c r="AC122" s="170" t="str">
        <f ca="1">IF(INDIRECT("出品一覧表!" &amp; AA121 &amp; "$42")&lt;&gt;"", INDIRECT("出品一覧表!" &amp; AA121 &amp; "$42"),"")</f>
        <v/>
      </c>
      <c r="AD122" s="171"/>
      <c r="AE122" s="16"/>
      <c r="AF122" s="17"/>
    </row>
    <row r="123" spans="1:35" ht="13.95" customHeight="1" x14ac:dyDescent="0.2">
      <c r="A123" s="16"/>
      <c r="B123" s="38"/>
      <c r="C123" s="50" t="s">
        <v>31</v>
      </c>
      <c r="D123" s="183"/>
      <c r="E123" s="184"/>
      <c r="F123" s="16"/>
      <c r="G123" s="38"/>
      <c r="H123" s="50" t="s">
        <v>31</v>
      </c>
      <c r="I123" s="183"/>
      <c r="J123" s="184"/>
      <c r="K123" s="16"/>
      <c r="L123" s="38"/>
      <c r="M123" s="50" t="s">
        <v>31</v>
      </c>
      <c r="N123" s="183"/>
      <c r="O123" s="184"/>
      <c r="P123" s="16"/>
      <c r="Q123" s="38"/>
      <c r="R123" s="50" t="s">
        <v>31</v>
      </c>
      <c r="S123" s="183"/>
      <c r="T123" s="184"/>
      <c r="U123" s="16"/>
      <c r="V123" s="38"/>
      <c r="W123" s="50" t="s">
        <v>31</v>
      </c>
      <c r="X123" s="183"/>
      <c r="Y123" s="184"/>
      <c r="Z123" s="16"/>
      <c r="AA123" s="38"/>
      <c r="AB123" s="50" t="s">
        <v>31</v>
      </c>
      <c r="AC123" s="183"/>
      <c r="AD123" s="184"/>
      <c r="AE123" s="16"/>
      <c r="AF123" s="17"/>
    </row>
    <row r="124" spans="1:35" ht="29.25" customHeight="1" x14ac:dyDescent="0.2">
      <c r="A124" s="16"/>
      <c r="B124" s="38"/>
      <c r="C124" s="13" t="s">
        <v>4</v>
      </c>
      <c r="D124" s="166" t="str">
        <f ca="1">IF(INDIRECT("出品一覧表!" &amp; B121 &amp; "$35")&lt;&gt;"", INDIRECT("出品一覧表!" &amp; B121 &amp; "$35"),"")</f>
        <v/>
      </c>
      <c r="E124" s="167"/>
      <c r="F124" s="16"/>
      <c r="G124" s="38"/>
      <c r="H124" s="13" t="s">
        <v>4</v>
      </c>
      <c r="I124" s="166" t="str">
        <f ca="1">IF(INDIRECT("出品一覧表!" &amp; G121 &amp; "$35")&lt;&gt;"", INDIRECT("出品一覧表!" &amp; G121 &amp; "$35"),"")</f>
        <v/>
      </c>
      <c r="J124" s="167"/>
      <c r="K124" s="16"/>
      <c r="L124" s="38"/>
      <c r="M124" s="13" t="s">
        <v>4</v>
      </c>
      <c r="N124" s="166" t="str">
        <f ca="1">IF(INDIRECT("出品一覧表!" &amp; L121 &amp; "$35")&lt;&gt;"", INDIRECT("出品一覧表!" &amp; L121 &amp; "$35"),"")</f>
        <v/>
      </c>
      <c r="O124" s="167"/>
      <c r="P124" s="16"/>
      <c r="Q124" s="38"/>
      <c r="R124" s="13" t="s">
        <v>4</v>
      </c>
      <c r="S124" s="166" t="str">
        <f ca="1">IF(INDIRECT("出品一覧表!" &amp; Q121 &amp; "$48")&lt;&gt;"", INDIRECT("出品一覧表!" &amp; Q121 &amp; "$48"),"")</f>
        <v/>
      </c>
      <c r="T124" s="167"/>
      <c r="U124" s="16"/>
      <c r="V124" s="38"/>
      <c r="W124" s="13" t="s">
        <v>4</v>
      </c>
      <c r="X124" s="166" t="str">
        <f ca="1">IF(INDIRECT("出品一覧表!" &amp; V121 &amp; "$48")&lt;&gt;"", INDIRECT("出品一覧表!" &amp; V121 &amp; "$48"),"")</f>
        <v/>
      </c>
      <c r="Y124" s="167"/>
      <c r="Z124" s="16"/>
      <c r="AA124" s="38"/>
      <c r="AB124" s="13" t="s">
        <v>4</v>
      </c>
      <c r="AC124" s="166" t="str">
        <f ca="1">IF(INDIRECT("出品一覧表!" &amp; AA121 &amp; "$48")&lt;&gt;"", INDIRECT("出品一覧表!" &amp; AA121 &amp; "$48"),"")</f>
        <v/>
      </c>
      <c r="AD124" s="167"/>
      <c r="AE124" s="16"/>
      <c r="AF124" s="17"/>
    </row>
    <row r="125" spans="1:35" s="64" customFormat="1" ht="29.25" customHeight="1" x14ac:dyDescent="0.2">
      <c r="A125" s="60"/>
      <c r="B125" s="61"/>
      <c r="C125" s="59" t="s">
        <v>30</v>
      </c>
      <c r="D125" s="168"/>
      <c r="E125" s="169"/>
      <c r="F125" s="60"/>
      <c r="G125" s="61"/>
      <c r="H125" s="59" t="s">
        <v>30</v>
      </c>
      <c r="I125" s="168"/>
      <c r="J125" s="169"/>
      <c r="K125" s="60"/>
      <c r="L125" s="61"/>
      <c r="M125" s="59" t="s">
        <v>30</v>
      </c>
      <c r="N125" s="168"/>
      <c r="O125" s="169"/>
      <c r="P125" s="60"/>
      <c r="Q125" s="61"/>
      <c r="R125" s="59" t="s">
        <v>30</v>
      </c>
      <c r="S125" s="168"/>
      <c r="T125" s="169"/>
      <c r="U125" s="60"/>
      <c r="V125" s="61"/>
      <c r="W125" s="59" t="s">
        <v>30</v>
      </c>
      <c r="X125" s="168"/>
      <c r="Y125" s="169"/>
      <c r="Z125" s="60"/>
      <c r="AA125" s="61"/>
      <c r="AB125" s="59" t="s">
        <v>30</v>
      </c>
      <c r="AC125" s="168"/>
      <c r="AD125" s="169"/>
      <c r="AE125" s="60"/>
      <c r="AF125" s="62"/>
      <c r="AG125" s="63"/>
      <c r="AH125" s="63"/>
      <c r="AI125" s="63"/>
    </row>
    <row r="126" spans="1:35" ht="29.25" customHeight="1" x14ac:dyDescent="0.2">
      <c r="A126" s="16"/>
      <c r="B126" s="38"/>
      <c r="C126" s="13" t="s">
        <v>1</v>
      </c>
      <c r="D126" s="170" t="str">
        <f ca="1">IF(INDIRECT("出品一覧表!" &amp; B121 &amp; "$28")&lt;&gt;"", INDIRECT("出品一覧表!" &amp; B121 &amp; "$28"),"")</f>
        <v/>
      </c>
      <c r="E126" s="171"/>
      <c r="F126" s="16"/>
      <c r="G126" s="38"/>
      <c r="H126" s="13" t="s">
        <v>1</v>
      </c>
      <c r="I126" s="170" t="str">
        <f ca="1">IF(INDIRECT("出品一覧表!" &amp; G121 &amp; "$28")&lt;&gt;"", INDIRECT("出品一覧表!" &amp; G121 &amp; "$28"),"")</f>
        <v/>
      </c>
      <c r="J126" s="171"/>
      <c r="K126" s="16"/>
      <c r="L126" s="38"/>
      <c r="M126" s="13" t="s">
        <v>1</v>
      </c>
      <c r="N126" s="170" t="str">
        <f ca="1">IF(INDIRECT("出品一覧表!" &amp; L121 &amp; "$28")&lt;&gt;"", INDIRECT("出品一覧表!" &amp; L121 &amp; "$28"),"")</f>
        <v/>
      </c>
      <c r="O126" s="171"/>
      <c r="P126" s="16"/>
      <c r="Q126" s="38"/>
      <c r="R126" s="13" t="s">
        <v>1</v>
      </c>
      <c r="S126" s="170" t="str">
        <f ca="1">IF(INDIRECT("出品一覧表!" &amp; Q121 &amp; "$41")&lt;&gt;"", INDIRECT("出品一覧表!" &amp; Q121 &amp; "$41"),"")</f>
        <v/>
      </c>
      <c r="T126" s="171"/>
      <c r="U126" s="16"/>
      <c r="V126" s="38"/>
      <c r="W126" s="13" t="s">
        <v>1</v>
      </c>
      <c r="X126" s="170" t="str">
        <f ca="1">IF(INDIRECT("出品一覧表!" &amp; V121 &amp; "$41")&lt;&gt;"", INDIRECT("出品一覧表!" &amp; V121 &amp; "$41"),"")</f>
        <v/>
      </c>
      <c r="Y126" s="171"/>
      <c r="Z126" s="16"/>
      <c r="AA126" s="38"/>
      <c r="AB126" s="13" t="s">
        <v>1</v>
      </c>
      <c r="AC126" s="170" t="str">
        <f ca="1">IF(INDIRECT("出品一覧表!" &amp; AA121 &amp; "$41")&lt;&gt;"", INDIRECT("出品一覧表!" &amp; AA121 &amp; "$41"),"")</f>
        <v/>
      </c>
      <c r="AD126" s="171"/>
      <c r="AE126" s="16"/>
      <c r="AF126" s="17"/>
    </row>
    <row r="127" spans="1:35" ht="29.25" customHeight="1" x14ac:dyDescent="0.2">
      <c r="A127" s="16"/>
      <c r="B127" s="38"/>
      <c r="C127" s="66" t="s">
        <v>28</v>
      </c>
      <c r="D127" s="172" t="str">
        <f>IF(出品一覧表!$AB$3&lt;&gt;"",出品一覧表!$AB$3,"")</f>
        <v/>
      </c>
      <c r="E127" s="173"/>
      <c r="F127" s="16"/>
      <c r="G127" s="38"/>
      <c r="H127" s="66" t="s">
        <v>28</v>
      </c>
      <c r="I127" s="172" t="str">
        <f>IF(出品一覧表!$AB$3&lt;&gt;"",出品一覧表!$AB$3,"")</f>
        <v/>
      </c>
      <c r="J127" s="173"/>
      <c r="K127" s="16"/>
      <c r="L127" s="38"/>
      <c r="M127" s="66" t="s">
        <v>28</v>
      </c>
      <c r="N127" s="172" t="str">
        <f>IF(出品一覧表!$AB$3&lt;&gt;"",出品一覧表!$AB$3,"")</f>
        <v/>
      </c>
      <c r="O127" s="173"/>
      <c r="P127" s="16"/>
      <c r="Q127" s="38"/>
      <c r="R127" s="66" t="s">
        <v>28</v>
      </c>
      <c r="S127" s="172" t="str">
        <f>IF(出品一覧表!$AB$3&lt;&gt;"",出品一覧表!$AB$3,"")</f>
        <v/>
      </c>
      <c r="T127" s="173"/>
      <c r="U127" s="16"/>
      <c r="V127" s="38"/>
      <c r="W127" s="66" t="s">
        <v>28</v>
      </c>
      <c r="X127" s="172" t="str">
        <f>IF(出品一覧表!$AB$3&lt;&gt;"",出品一覧表!$AB$3,"")</f>
        <v/>
      </c>
      <c r="Y127" s="173"/>
      <c r="Z127" s="16"/>
      <c r="AA127" s="38"/>
      <c r="AB127" s="66" t="s">
        <v>28</v>
      </c>
      <c r="AC127" s="172" t="str">
        <f>IF(出品一覧表!$AB$3&lt;&gt;"",出品一覧表!$AB$3,"")</f>
        <v/>
      </c>
      <c r="AD127" s="173"/>
      <c r="AE127" s="16"/>
      <c r="AF127" s="17"/>
    </row>
    <row r="128" spans="1:35" ht="29.25" customHeight="1" x14ac:dyDescent="0.2">
      <c r="A128" s="16"/>
      <c r="B128" s="38"/>
      <c r="C128" s="67" t="s">
        <v>0</v>
      </c>
      <c r="D128" s="174">
        <f ca="1">IF(INDIRECT("出品一覧表!" &amp; B121 &amp; "$27")&lt;&gt;"", INDIRECT("出品一覧表!" &amp; B121 &amp; "$27"),"")</f>
        <v>73</v>
      </c>
      <c r="E128" s="175"/>
      <c r="F128" s="16"/>
      <c r="G128" s="38"/>
      <c r="H128" s="67" t="s">
        <v>0</v>
      </c>
      <c r="I128" s="174">
        <f ca="1">IF(INDIRECT("出品一覧表!" &amp; G121 &amp; "$27")&lt;&gt;"", INDIRECT("出品一覧表!" &amp; G121 &amp; "$27"),"")</f>
        <v>74</v>
      </c>
      <c r="J128" s="175"/>
      <c r="K128" s="16"/>
      <c r="L128" s="38"/>
      <c r="M128" s="67" t="s">
        <v>0</v>
      </c>
      <c r="N128" s="174">
        <f ca="1">IF(INDIRECT("出品一覧表!" &amp; L121 &amp; "$27")&lt;&gt;"", INDIRECT("出品一覧表!" &amp; L121 &amp; "$27"),"")</f>
        <v>75</v>
      </c>
      <c r="O128" s="175"/>
      <c r="P128" s="16"/>
      <c r="Q128" s="38"/>
      <c r="R128" s="67" t="s">
        <v>0</v>
      </c>
      <c r="S128" s="174">
        <f ca="1">IF(INDIRECT("出品一覧表!" &amp; Q121 &amp; "$40")&lt;&gt;"", INDIRECT("出品一覧表!" &amp; Q121 &amp; "$40"),"")</f>
        <v>76</v>
      </c>
      <c r="T128" s="175"/>
      <c r="U128" s="16"/>
      <c r="V128" s="38"/>
      <c r="W128" s="67" t="s">
        <v>0</v>
      </c>
      <c r="X128" s="174">
        <f ca="1">IF(INDIRECT("出品一覧表!" &amp; V121 &amp; "$40")&lt;&gt;"", INDIRECT("出品一覧表!" &amp; V121 &amp; "$40"),"")</f>
        <v>77</v>
      </c>
      <c r="Y128" s="175"/>
      <c r="Z128" s="16"/>
      <c r="AA128" s="38"/>
      <c r="AB128" s="67" t="s">
        <v>0</v>
      </c>
      <c r="AC128" s="174">
        <f ca="1">IF(INDIRECT("出品一覧表!" &amp; AA121 &amp; "$40")&lt;&gt;"", INDIRECT("出品一覧表!" &amp; AA121 &amp; "$40"),"")</f>
        <v>78</v>
      </c>
      <c r="AD128" s="175"/>
      <c r="AE128" s="16"/>
      <c r="AF128" s="17"/>
    </row>
    <row r="129" spans="1:35" ht="7.2" customHeight="1" x14ac:dyDescent="0.2">
      <c r="A129" s="20"/>
      <c r="B129" s="39"/>
      <c r="C129" s="18"/>
      <c r="D129" s="19"/>
      <c r="E129" s="19"/>
      <c r="F129" s="20"/>
      <c r="G129" s="39"/>
      <c r="H129" s="18"/>
      <c r="I129" s="19"/>
      <c r="J129" s="19"/>
      <c r="K129" s="20"/>
      <c r="L129" s="39"/>
      <c r="M129" s="18"/>
      <c r="N129" s="19"/>
      <c r="O129" s="19"/>
      <c r="P129" s="20"/>
      <c r="Q129" s="39"/>
      <c r="R129" s="18"/>
      <c r="S129" s="19"/>
      <c r="T129" s="19"/>
      <c r="U129" s="20"/>
      <c r="V129" s="39"/>
      <c r="W129" s="18"/>
      <c r="X129" s="19"/>
      <c r="Y129" s="19"/>
      <c r="Z129" s="20"/>
      <c r="AA129" s="21"/>
      <c r="AB129" s="18"/>
      <c r="AC129" s="19"/>
      <c r="AD129" s="19"/>
      <c r="AE129" s="20"/>
      <c r="AF129" s="21"/>
      <c r="AG129" s="26"/>
    </row>
    <row r="130" spans="1:35" ht="7.2" customHeight="1" x14ac:dyDescent="0.2">
      <c r="A130" s="24"/>
      <c r="B130" s="40"/>
      <c r="C130" s="22"/>
      <c r="D130" s="23"/>
      <c r="E130" s="23"/>
      <c r="F130" s="24"/>
      <c r="G130" s="40"/>
      <c r="H130" s="22"/>
      <c r="I130" s="23"/>
      <c r="J130" s="23"/>
      <c r="K130" s="24"/>
      <c r="L130" s="40"/>
      <c r="M130" s="22"/>
      <c r="N130" s="23"/>
      <c r="O130" s="23"/>
      <c r="P130" s="24"/>
      <c r="Q130" s="40"/>
      <c r="R130" s="22"/>
      <c r="S130" s="23"/>
      <c r="T130" s="23"/>
      <c r="U130" s="24"/>
      <c r="V130" s="40"/>
      <c r="W130" s="22"/>
      <c r="X130" s="23"/>
      <c r="Y130" s="23"/>
      <c r="Z130" s="24"/>
      <c r="AA130" s="25"/>
      <c r="AB130" s="22"/>
      <c r="AC130" s="23"/>
      <c r="AD130" s="23"/>
      <c r="AE130" s="24"/>
      <c r="AF130" s="25"/>
      <c r="AG130" s="27"/>
      <c r="AH130" s="32"/>
      <c r="AI130" s="32"/>
    </row>
    <row r="131" spans="1:35" ht="21" customHeight="1" x14ac:dyDescent="0.2">
      <c r="A131" s="14"/>
      <c r="B131" s="42" t="s">
        <v>35</v>
      </c>
      <c r="C131" s="188" t="s">
        <v>29</v>
      </c>
      <c r="D131" s="186"/>
      <c r="E131" s="187"/>
      <c r="F131" s="28"/>
      <c r="G131" s="42" t="s">
        <v>36</v>
      </c>
      <c r="H131" s="188" t="s">
        <v>29</v>
      </c>
      <c r="I131" s="186"/>
      <c r="J131" s="187"/>
      <c r="K131" s="28"/>
      <c r="L131" s="37" t="s">
        <v>37</v>
      </c>
      <c r="M131" s="185" t="s">
        <v>29</v>
      </c>
      <c r="N131" s="186"/>
      <c r="O131" s="187"/>
      <c r="P131" s="14"/>
      <c r="Q131" s="37" t="s">
        <v>38</v>
      </c>
      <c r="R131" s="185" t="s">
        <v>29</v>
      </c>
      <c r="S131" s="186"/>
      <c r="T131" s="187"/>
      <c r="U131" s="14"/>
      <c r="V131" s="37" t="s">
        <v>39</v>
      </c>
      <c r="W131" s="185" t="s">
        <v>29</v>
      </c>
      <c r="X131" s="186"/>
      <c r="Y131" s="187"/>
      <c r="Z131" s="28"/>
      <c r="AA131" s="37" t="s">
        <v>40</v>
      </c>
      <c r="AB131" s="185" t="s">
        <v>29</v>
      </c>
      <c r="AC131" s="186"/>
      <c r="AD131" s="187"/>
      <c r="AE131" s="28"/>
      <c r="AF131" s="29"/>
      <c r="AH131" s="32"/>
      <c r="AI131" s="32"/>
    </row>
    <row r="132" spans="1:35" ht="28.95" customHeight="1" x14ac:dyDescent="0.2">
      <c r="A132" s="16"/>
      <c r="B132" s="38"/>
      <c r="C132" s="30" t="s">
        <v>2</v>
      </c>
      <c r="D132" s="170" t="str">
        <f ca="1">IF(INDIRECT("出品一覧表!" &amp; B131 &amp; "$42")&lt;&gt;"", INDIRECT("出品一覧表!" &amp; B131 &amp; "$42"),"")</f>
        <v/>
      </c>
      <c r="E132" s="171"/>
      <c r="F132" s="16"/>
      <c r="G132" s="38"/>
      <c r="H132" s="30" t="s">
        <v>2</v>
      </c>
      <c r="I132" s="170" t="str">
        <f ca="1">IF(INDIRECT("出品一覧表!" &amp; G131 &amp; "$42")&lt;&gt;"", INDIRECT("出品一覧表!" &amp; G131 &amp; "$42"),"")</f>
        <v/>
      </c>
      <c r="J132" s="171"/>
      <c r="K132" s="16"/>
      <c r="L132" s="38"/>
      <c r="M132" s="30" t="s">
        <v>2</v>
      </c>
      <c r="N132" s="170" t="str">
        <f ca="1">IF(INDIRECT("出品一覧表!" &amp; L131 &amp; "$42")&lt;&gt;"", INDIRECT("出品一覧表!" &amp; L131 &amp; "$42"),"")</f>
        <v/>
      </c>
      <c r="O132" s="171"/>
      <c r="P132" s="16"/>
      <c r="Q132" s="38"/>
      <c r="R132" s="30" t="s">
        <v>2</v>
      </c>
      <c r="S132" s="170" t="str">
        <f ca="1">IF(INDIRECT("出品一覧表!" &amp; Q131 &amp; "$42")&lt;&gt;"", INDIRECT("出品一覧表!" &amp; Q131 &amp; "$42"),"")</f>
        <v/>
      </c>
      <c r="T132" s="171"/>
      <c r="U132" s="16"/>
      <c r="V132" s="38"/>
      <c r="W132" s="30" t="s">
        <v>2</v>
      </c>
      <c r="X132" s="170" t="str">
        <f ca="1">IF(INDIRECT("出品一覧表!" &amp; V131 &amp; "$42")&lt;&gt;"", INDIRECT("出品一覧表!" &amp; V131 &amp; "$42"),"")</f>
        <v/>
      </c>
      <c r="Y132" s="171"/>
      <c r="Z132" s="16"/>
      <c r="AA132" s="38"/>
      <c r="AB132" s="30" t="s">
        <v>2</v>
      </c>
      <c r="AC132" s="170" t="str">
        <f ca="1">IF(INDIRECT("出品一覧表!" &amp; AA131 &amp; "$42")&lt;&gt;"", INDIRECT("出品一覧表!" &amp; AA131 &amp; "$42"),"")</f>
        <v/>
      </c>
      <c r="AD132" s="171"/>
      <c r="AE132" s="16"/>
      <c r="AF132" s="17"/>
      <c r="AH132" s="32"/>
      <c r="AI132" s="32"/>
    </row>
    <row r="133" spans="1:35" ht="13.95" customHeight="1" x14ac:dyDescent="0.2">
      <c r="A133" s="16"/>
      <c r="B133" s="38"/>
      <c r="C133" s="50" t="s">
        <v>31</v>
      </c>
      <c r="D133" s="183"/>
      <c r="E133" s="184"/>
      <c r="F133" s="16"/>
      <c r="G133" s="38"/>
      <c r="H133" s="50" t="s">
        <v>31</v>
      </c>
      <c r="I133" s="183"/>
      <c r="J133" s="184"/>
      <c r="K133" s="16"/>
      <c r="L133" s="38"/>
      <c r="M133" s="50" t="s">
        <v>31</v>
      </c>
      <c r="N133" s="183"/>
      <c r="O133" s="184"/>
      <c r="P133" s="16"/>
      <c r="Q133" s="38"/>
      <c r="R133" s="50" t="s">
        <v>31</v>
      </c>
      <c r="S133" s="183"/>
      <c r="T133" s="184"/>
      <c r="U133" s="16"/>
      <c r="V133" s="38"/>
      <c r="W133" s="50" t="s">
        <v>31</v>
      </c>
      <c r="X133" s="183"/>
      <c r="Y133" s="184"/>
      <c r="Z133" s="16"/>
      <c r="AA133" s="38"/>
      <c r="AB133" s="50" t="s">
        <v>31</v>
      </c>
      <c r="AC133" s="183"/>
      <c r="AD133" s="184"/>
      <c r="AE133" s="16"/>
      <c r="AF133" s="17"/>
      <c r="AH133" s="32"/>
      <c r="AI133" s="32"/>
    </row>
    <row r="134" spans="1:35" ht="29.25" customHeight="1" x14ac:dyDescent="0.2">
      <c r="A134" s="16"/>
      <c r="B134" s="38"/>
      <c r="C134" s="13" t="s">
        <v>4</v>
      </c>
      <c r="D134" s="166" t="str">
        <f ca="1">IF(INDIRECT("出品一覧表!" &amp; B131 &amp; "$48")&lt;&gt;"", INDIRECT("出品一覧表!" &amp; B131 &amp; "$48"),"")</f>
        <v/>
      </c>
      <c r="E134" s="167"/>
      <c r="F134" s="16"/>
      <c r="G134" s="38"/>
      <c r="H134" s="13" t="s">
        <v>4</v>
      </c>
      <c r="I134" s="166" t="str">
        <f ca="1">IF(INDIRECT("出品一覧表!" &amp; G131 &amp; "$48")&lt;&gt;"", INDIRECT("出品一覧表!" &amp; G131 &amp; "$48"),"")</f>
        <v/>
      </c>
      <c r="J134" s="167"/>
      <c r="K134" s="16"/>
      <c r="L134" s="38"/>
      <c r="M134" s="13" t="s">
        <v>4</v>
      </c>
      <c r="N134" s="166" t="str">
        <f ca="1">IF(INDIRECT("出品一覧表!" &amp; L131 &amp; "$48")&lt;&gt;"", INDIRECT("出品一覧表!" &amp; L131 &amp; "$48"),"")</f>
        <v/>
      </c>
      <c r="O134" s="167"/>
      <c r="P134" s="16"/>
      <c r="Q134" s="38"/>
      <c r="R134" s="13" t="s">
        <v>4</v>
      </c>
      <c r="S134" s="166" t="str">
        <f ca="1">IF(INDIRECT("出品一覧表!" &amp; Q131 &amp; "$48")&lt;&gt;"", INDIRECT("出品一覧表!" &amp; Q131 &amp; "$48"),"")</f>
        <v/>
      </c>
      <c r="T134" s="167"/>
      <c r="U134" s="16"/>
      <c r="V134" s="38"/>
      <c r="W134" s="13" t="s">
        <v>4</v>
      </c>
      <c r="X134" s="166" t="str">
        <f ca="1">IF(INDIRECT("出品一覧表!" &amp; V131 &amp; "$48")&lt;&gt;"", INDIRECT("出品一覧表!" &amp; V131 &amp; "$48"),"")</f>
        <v/>
      </c>
      <c r="Y134" s="167"/>
      <c r="Z134" s="16"/>
      <c r="AA134" s="38"/>
      <c r="AB134" s="13" t="s">
        <v>4</v>
      </c>
      <c r="AC134" s="166" t="str">
        <f ca="1">IF(INDIRECT("出品一覧表!" &amp; AA131 &amp; "$48")&lt;&gt;"", INDIRECT("出品一覧表!" &amp; AA131 &amp; "$48"),"")</f>
        <v/>
      </c>
      <c r="AD134" s="167"/>
      <c r="AE134" s="16"/>
      <c r="AF134" s="17"/>
      <c r="AH134" s="32"/>
      <c r="AI134" s="32"/>
    </row>
    <row r="135" spans="1:35" s="64" customFormat="1" ht="29.25" customHeight="1" x14ac:dyDescent="0.2">
      <c r="A135" s="60"/>
      <c r="B135" s="61"/>
      <c r="C135" s="59" t="s">
        <v>30</v>
      </c>
      <c r="D135" s="168"/>
      <c r="E135" s="169"/>
      <c r="F135" s="60"/>
      <c r="G135" s="61"/>
      <c r="H135" s="59" t="s">
        <v>30</v>
      </c>
      <c r="I135" s="168"/>
      <c r="J135" s="169"/>
      <c r="K135" s="60"/>
      <c r="L135" s="61"/>
      <c r="M135" s="59" t="s">
        <v>30</v>
      </c>
      <c r="N135" s="168"/>
      <c r="O135" s="169"/>
      <c r="P135" s="60"/>
      <c r="Q135" s="61"/>
      <c r="R135" s="59" t="s">
        <v>30</v>
      </c>
      <c r="S135" s="168"/>
      <c r="T135" s="169"/>
      <c r="U135" s="60"/>
      <c r="V135" s="61"/>
      <c r="W135" s="59" t="s">
        <v>30</v>
      </c>
      <c r="X135" s="168"/>
      <c r="Y135" s="169"/>
      <c r="Z135" s="60"/>
      <c r="AA135" s="61"/>
      <c r="AB135" s="59" t="s">
        <v>30</v>
      </c>
      <c r="AC135" s="168"/>
      <c r="AD135" s="169"/>
      <c r="AE135" s="60"/>
      <c r="AF135" s="62"/>
      <c r="AG135" s="63"/>
      <c r="AH135" s="65"/>
      <c r="AI135" s="65"/>
    </row>
    <row r="136" spans="1:35" ht="29.25" customHeight="1" x14ac:dyDescent="0.2">
      <c r="A136" s="16"/>
      <c r="B136" s="38"/>
      <c r="C136" s="13" t="s">
        <v>1</v>
      </c>
      <c r="D136" s="170" t="str">
        <f ca="1">IF(INDIRECT("出品一覧表!" &amp; B131 &amp; "$41")&lt;&gt;"", INDIRECT("出品一覧表!" &amp; B131 &amp; "$41"),"")</f>
        <v/>
      </c>
      <c r="E136" s="171"/>
      <c r="F136" s="16"/>
      <c r="G136" s="38"/>
      <c r="H136" s="13" t="s">
        <v>1</v>
      </c>
      <c r="I136" s="170" t="str">
        <f ca="1">IF(INDIRECT("出品一覧表!" &amp; G131 &amp; "$41")&lt;&gt;"", INDIRECT("出品一覧表!" &amp; G131 &amp; "$41"),"")</f>
        <v/>
      </c>
      <c r="J136" s="171"/>
      <c r="K136" s="16"/>
      <c r="L136" s="38"/>
      <c r="M136" s="13" t="s">
        <v>1</v>
      </c>
      <c r="N136" s="170" t="str">
        <f ca="1">IF(INDIRECT("出品一覧表!" &amp; L131 &amp; "$41")&lt;&gt;"", INDIRECT("出品一覧表!" &amp; L131 &amp; "$41"),"")</f>
        <v/>
      </c>
      <c r="O136" s="171"/>
      <c r="P136" s="16"/>
      <c r="Q136" s="38"/>
      <c r="R136" s="13" t="s">
        <v>1</v>
      </c>
      <c r="S136" s="170" t="str">
        <f ca="1">IF(INDIRECT("出品一覧表!" &amp; Q131 &amp; "$41")&lt;&gt;"", INDIRECT("出品一覧表!" &amp; Q131 &amp; "$41"),"")</f>
        <v/>
      </c>
      <c r="T136" s="171"/>
      <c r="U136" s="16"/>
      <c r="V136" s="38"/>
      <c r="W136" s="13" t="s">
        <v>1</v>
      </c>
      <c r="X136" s="170" t="str">
        <f ca="1">IF(INDIRECT("出品一覧表!" &amp; V131 &amp; "$41")&lt;&gt;"", INDIRECT("出品一覧表!" &amp; V131 &amp; "$41"),"")</f>
        <v/>
      </c>
      <c r="Y136" s="171"/>
      <c r="Z136" s="16"/>
      <c r="AA136" s="38"/>
      <c r="AB136" s="13" t="s">
        <v>1</v>
      </c>
      <c r="AC136" s="170" t="str">
        <f ca="1">IF(INDIRECT("出品一覧表!" &amp; AA131 &amp; "$41")&lt;&gt;"", INDIRECT("出品一覧表!" &amp; AA131 &amp; "$41"),"")</f>
        <v/>
      </c>
      <c r="AD136" s="171"/>
      <c r="AE136" s="16"/>
      <c r="AF136" s="17"/>
      <c r="AH136" s="32"/>
      <c r="AI136" s="32"/>
    </row>
    <row r="137" spans="1:35" ht="29.25" customHeight="1" x14ac:dyDescent="0.2">
      <c r="A137" s="16"/>
      <c r="B137" s="38"/>
      <c r="C137" s="66" t="s">
        <v>28</v>
      </c>
      <c r="D137" s="172" t="str">
        <f>IF(出品一覧表!$AB$3&lt;&gt;"",出品一覧表!$AB$3,"")</f>
        <v/>
      </c>
      <c r="E137" s="173"/>
      <c r="F137" s="16"/>
      <c r="G137" s="38"/>
      <c r="H137" s="66" t="s">
        <v>28</v>
      </c>
      <c r="I137" s="172" t="str">
        <f>IF(出品一覧表!$AB$3&lt;&gt;"",出品一覧表!$AB$3,"")</f>
        <v/>
      </c>
      <c r="J137" s="173"/>
      <c r="K137" s="16"/>
      <c r="L137" s="38"/>
      <c r="M137" s="66" t="s">
        <v>28</v>
      </c>
      <c r="N137" s="172" t="str">
        <f>IF(出品一覧表!$AB$3&lt;&gt;"",出品一覧表!$AB$3,"")</f>
        <v/>
      </c>
      <c r="O137" s="173"/>
      <c r="P137" s="16"/>
      <c r="Q137" s="38"/>
      <c r="R137" s="66" t="s">
        <v>28</v>
      </c>
      <c r="S137" s="172" t="str">
        <f>IF(出品一覧表!$AB$3&lt;&gt;"",出品一覧表!$AB$3,"")</f>
        <v/>
      </c>
      <c r="T137" s="173"/>
      <c r="U137" s="16"/>
      <c r="V137" s="38"/>
      <c r="W137" s="66" t="s">
        <v>28</v>
      </c>
      <c r="X137" s="172" t="str">
        <f>IF(出品一覧表!$AB$3&lt;&gt;"",出品一覧表!$AB$3,"")</f>
        <v/>
      </c>
      <c r="Y137" s="173"/>
      <c r="Z137" s="16"/>
      <c r="AA137" s="38"/>
      <c r="AB137" s="66" t="s">
        <v>28</v>
      </c>
      <c r="AC137" s="172" t="str">
        <f>IF(出品一覧表!$AB$3&lt;&gt;"",出品一覧表!$AB$3,"")</f>
        <v/>
      </c>
      <c r="AD137" s="173"/>
      <c r="AE137" s="16"/>
      <c r="AF137" s="17"/>
      <c r="AH137" s="32"/>
      <c r="AI137" s="32"/>
    </row>
    <row r="138" spans="1:35" ht="29.25" customHeight="1" x14ac:dyDescent="0.2">
      <c r="A138" s="16"/>
      <c r="B138" s="38"/>
      <c r="C138" s="67" t="s">
        <v>0</v>
      </c>
      <c r="D138" s="174">
        <f ca="1">IF(INDIRECT("出品一覧表!" &amp; B131 &amp; "$40")&lt;&gt;"", INDIRECT("出品一覧表!" &amp; B131 &amp; "$40"),"")</f>
        <v>79</v>
      </c>
      <c r="E138" s="175"/>
      <c r="F138" s="16"/>
      <c r="G138" s="38"/>
      <c r="H138" s="67" t="s">
        <v>0</v>
      </c>
      <c r="I138" s="174">
        <f ca="1">IF(INDIRECT("出品一覧表!" &amp; G131 &amp; "$40")&lt;&gt;"", INDIRECT("出品一覧表!" &amp; G131 &amp; "$40"),"")</f>
        <v>80</v>
      </c>
      <c r="J138" s="175"/>
      <c r="K138" s="16"/>
      <c r="L138" s="38"/>
      <c r="M138" s="67" t="s">
        <v>0</v>
      </c>
      <c r="N138" s="174">
        <f ca="1">IF(INDIRECT("出品一覧表!" &amp; L131 &amp; "$40")&lt;&gt;"", INDIRECT("出品一覧表!" &amp; L131 &amp; "$40"),"")</f>
        <v>81</v>
      </c>
      <c r="O138" s="175"/>
      <c r="P138" s="16"/>
      <c r="Q138" s="38"/>
      <c r="R138" s="67" t="s">
        <v>0</v>
      </c>
      <c r="S138" s="174">
        <f ca="1">IF(INDIRECT("出品一覧表!" &amp; Q131 &amp; "$40")&lt;&gt;"", INDIRECT("出品一覧表!" &amp; Q131 &amp; "$40"),"")</f>
        <v>82</v>
      </c>
      <c r="T138" s="175"/>
      <c r="U138" s="16"/>
      <c r="V138" s="38"/>
      <c r="W138" s="67" t="s">
        <v>0</v>
      </c>
      <c r="X138" s="174">
        <f ca="1">IF(INDIRECT("出品一覧表!" &amp; V131 &amp; "$40")&lt;&gt;"", INDIRECT("出品一覧表!" &amp; V131 &amp; "$40"),"")</f>
        <v>83</v>
      </c>
      <c r="Y138" s="175"/>
      <c r="Z138" s="16"/>
      <c r="AA138" s="38"/>
      <c r="AB138" s="67" t="s">
        <v>0</v>
      </c>
      <c r="AC138" s="174">
        <f ca="1">IF(INDIRECT("出品一覧表!" &amp; AA131 &amp; "$40")&lt;&gt;"", INDIRECT("出品一覧表!" &amp; AA131 &amp; "$40"),"")</f>
        <v>84</v>
      </c>
      <c r="AD138" s="175"/>
      <c r="AE138" s="16"/>
      <c r="AF138" s="17"/>
      <c r="AH138" s="32"/>
      <c r="AI138" s="32"/>
    </row>
    <row r="139" spans="1:35" ht="7.2" customHeight="1" x14ac:dyDescent="0.2">
      <c r="A139" s="20"/>
      <c r="B139" s="39"/>
      <c r="C139" s="18"/>
      <c r="D139" s="19"/>
      <c r="E139" s="19"/>
      <c r="F139" s="20"/>
      <c r="G139" s="39"/>
      <c r="H139" s="18"/>
      <c r="I139" s="19"/>
      <c r="J139" s="19"/>
      <c r="K139" s="20"/>
      <c r="L139" s="39"/>
      <c r="M139" s="18"/>
      <c r="N139" s="19"/>
      <c r="O139" s="19"/>
      <c r="P139" s="20"/>
      <c r="Q139" s="39"/>
      <c r="R139" s="18"/>
      <c r="S139" s="19"/>
      <c r="T139" s="19"/>
      <c r="U139" s="20"/>
      <c r="V139" s="39"/>
      <c r="W139" s="18"/>
      <c r="X139" s="19"/>
      <c r="Y139" s="19"/>
      <c r="Z139" s="20"/>
      <c r="AA139" s="21"/>
      <c r="AB139" s="18"/>
      <c r="AC139" s="19"/>
      <c r="AD139" s="19"/>
      <c r="AE139" s="20"/>
      <c r="AF139" s="21"/>
      <c r="AG139" s="26"/>
      <c r="AH139" s="32"/>
      <c r="AI139" s="32"/>
    </row>
    <row r="140" spans="1:35" ht="7.2" customHeight="1" x14ac:dyDescent="0.2">
      <c r="A140" s="24"/>
      <c r="B140" s="40"/>
      <c r="C140" s="22"/>
      <c r="D140" s="23"/>
      <c r="E140" s="23"/>
      <c r="F140" s="24"/>
      <c r="G140" s="40"/>
      <c r="H140" s="22"/>
      <c r="I140" s="23"/>
      <c r="J140" s="23"/>
      <c r="K140" s="24"/>
      <c r="L140" s="40"/>
      <c r="M140" s="22"/>
      <c r="N140" s="23"/>
      <c r="O140" s="23"/>
      <c r="P140" s="24"/>
      <c r="Q140" s="40"/>
      <c r="R140" s="22"/>
      <c r="S140" s="23"/>
      <c r="T140" s="23"/>
      <c r="U140" s="24"/>
      <c r="V140" s="40"/>
      <c r="W140" s="22"/>
      <c r="X140" s="23"/>
      <c r="Y140" s="23"/>
      <c r="Z140" s="24"/>
      <c r="AA140" s="25"/>
      <c r="AB140" s="22"/>
      <c r="AC140" s="23"/>
      <c r="AD140" s="23"/>
      <c r="AE140" s="24"/>
      <c r="AF140" s="25"/>
      <c r="AG140" s="27"/>
      <c r="AH140" s="27"/>
      <c r="AI140" s="27"/>
    </row>
    <row r="141" spans="1:35" ht="21" customHeight="1" x14ac:dyDescent="0.2">
      <c r="A141" s="14"/>
      <c r="B141" s="37" t="s">
        <v>41</v>
      </c>
      <c r="C141" s="185" t="s">
        <v>29</v>
      </c>
      <c r="D141" s="186"/>
      <c r="E141" s="187"/>
      <c r="F141" s="14"/>
      <c r="G141" s="37" t="s">
        <v>42</v>
      </c>
      <c r="H141" s="185" t="s">
        <v>29</v>
      </c>
      <c r="I141" s="186"/>
      <c r="J141" s="187"/>
      <c r="K141" s="14"/>
      <c r="L141" s="42" t="s">
        <v>43</v>
      </c>
      <c r="M141" s="188" t="s">
        <v>29</v>
      </c>
      <c r="N141" s="186"/>
      <c r="O141" s="187"/>
      <c r="P141" s="28"/>
      <c r="Q141" s="42" t="s">
        <v>44</v>
      </c>
      <c r="R141" s="188" t="s">
        <v>29</v>
      </c>
      <c r="S141" s="186"/>
      <c r="T141" s="187"/>
      <c r="U141" s="28"/>
      <c r="V141" s="42" t="s">
        <v>45</v>
      </c>
      <c r="W141" s="188" t="s">
        <v>29</v>
      </c>
      <c r="X141" s="186"/>
      <c r="Y141" s="187"/>
      <c r="Z141" s="28"/>
      <c r="AA141" s="42" t="s">
        <v>46</v>
      </c>
      <c r="AB141" s="188" t="s">
        <v>29</v>
      </c>
      <c r="AC141" s="186"/>
      <c r="AD141" s="187"/>
      <c r="AE141" s="14"/>
      <c r="AF141" s="15"/>
      <c r="AI141" s="55"/>
    </row>
    <row r="142" spans="1:35" ht="28.95" customHeight="1" x14ac:dyDescent="0.2">
      <c r="A142" s="16"/>
      <c r="B142" s="38"/>
      <c r="C142" s="30" t="s">
        <v>2</v>
      </c>
      <c r="D142" s="170" t="str">
        <f ca="1">IF(INDIRECT("出品一覧表!" &amp; B141 &amp; "$42")&lt;&gt;"", INDIRECT("出品一覧表!" &amp; B141 &amp; "$42"),"")</f>
        <v/>
      </c>
      <c r="E142" s="171"/>
      <c r="F142" s="16"/>
      <c r="G142" s="38"/>
      <c r="H142" s="30" t="s">
        <v>2</v>
      </c>
      <c r="I142" s="170" t="str">
        <f ca="1">IF(INDIRECT("出品一覧表!" &amp; G141 &amp; "$42")&lt;&gt;"", INDIRECT("出品一覧表!" &amp; G141 &amp; "$42"),"")</f>
        <v/>
      </c>
      <c r="J142" s="171"/>
      <c r="K142" s="16"/>
      <c r="L142" s="38"/>
      <c r="M142" s="30" t="s">
        <v>2</v>
      </c>
      <c r="N142" s="170" t="str">
        <f ca="1">IF(INDIRECT("出品一覧表!" &amp; L141 &amp; "$42")&lt;&gt;"", INDIRECT("出品一覧表!" &amp; L141 &amp; "$42"),"")</f>
        <v/>
      </c>
      <c r="O142" s="171"/>
      <c r="P142" s="16"/>
      <c r="Q142" s="38"/>
      <c r="R142" s="30" t="s">
        <v>2</v>
      </c>
      <c r="S142" s="170" t="str">
        <f ca="1">IF(INDIRECT("出品一覧表!" &amp; Q141 &amp; "$42")&lt;&gt;"", INDIRECT("出品一覧表!" &amp; Q141 &amp; "$42"),"")</f>
        <v/>
      </c>
      <c r="T142" s="171"/>
      <c r="U142" s="16"/>
      <c r="V142" s="38"/>
      <c r="W142" s="30" t="s">
        <v>2</v>
      </c>
      <c r="X142" s="170" t="str">
        <f ca="1">IF(INDIRECT("出品一覧表!" &amp; V141 &amp; "$42")&lt;&gt;"", INDIRECT("出品一覧表!" &amp; V141 &amp; "$42"),"")</f>
        <v/>
      </c>
      <c r="Y142" s="171"/>
      <c r="Z142" s="16"/>
      <c r="AA142" s="38"/>
      <c r="AB142" s="30" t="s">
        <v>2</v>
      </c>
      <c r="AC142" s="170" t="str">
        <f ca="1">IF(INDIRECT("出品一覧表!" &amp; AA141 &amp; "$42")&lt;&gt;"", INDIRECT("出品一覧表!" &amp; AA141 &amp; "$42"),"")</f>
        <v/>
      </c>
      <c r="AD142" s="171"/>
      <c r="AE142" s="16"/>
      <c r="AF142" s="17"/>
      <c r="AI142" s="8"/>
    </row>
    <row r="143" spans="1:35" ht="13.95" customHeight="1" x14ac:dyDescent="0.2">
      <c r="A143" s="16"/>
      <c r="B143" s="38"/>
      <c r="C143" s="50" t="s">
        <v>31</v>
      </c>
      <c r="D143" s="183"/>
      <c r="E143" s="184"/>
      <c r="F143" s="16"/>
      <c r="G143" s="38"/>
      <c r="H143" s="50" t="s">
        <v>31</v>
      </c>
      <c r="I143" s="183"/>
      <c r="J143" s="184"/>
      <c r="K143" s="16"/>
      <c r="L143" s="38"/>
      <c r="M143" s="50" t="s">
        <v>31</v>
      </c>
      <c r="N143" s="183"/>
      <c r="O143" s="184"/>
      <c r="P143" s="16"/>
      <c r="Q143" s="38"/>
      <c r="R143" s="50" t="s">
        <v>31</v>
      </c>
      <c r="S143" s="183"/>
      <c r="T143" s="184"/>
      <c r="U143" s="16"/>
      <c r="V143" s="38"/>
      <c r="W143" s="50" t="s">
        <v>31</v>
      </c>
      <c r="X143" s="183"/>
      <c r="Y143" s="184"/>
      <c r="Z143" s="16"/>
      <c r="AA143" s="38"/>
      <c r="AB143" s="50" t="s">
        <v>31</v>
      </c>
      <c r="AC143" s="183"/>
      <c r="AD143" s="184"/>
      <c r="AE143" s="16"/>
      <c r="AF143" s="17"/>
      <c r="AI143" s="8"/>
    </row>
    <row r="144" spans="1:35" ht="29.25" customHeight="1" x14ac:dyDescent="0.2">
      <c r="A144" s="16"/>
      <c r="B144" s="38"/>
      <c r="C144" s="13" t="s">
        <v>4</v>
      </c>
      <c r="D144" s="166" t="str">
        <f ca="1">IF(INDIRECT("出品一覧表!" &amp; B141 &amp; "$48")&lt;&gt;"", INDIRECT("出品一覧表!" &amp; B141 &amp; "$48"),"")</f>
        <v/>
      </c>
      <c r="E144" s="167"/>
      <c r="F144" s="16"/>
      <c r="G144" s="38"/>
      <c r="H144" s="13" t="s">
        <v>4</v>
      </c>
      <c r="I144" s="166" t="str">
        <f ca="1">IF(INDIRECT("出品一覧表!" &amp; G141 &amp; "$48")&lt;&gt;"", INDIRECT("出品一覧表!" &amp; G141 &amp; "$48"),"")</f>
        <v/>
      </c>
      <c r="J144" s="167"/>
      <c r="K144" s="16"/>
      <c r="L144" s="38"/>
      <c r="M144" s="13" t="s">
        <v>4</v>
      </c>
      <c r="N144" s="166" t="str">
        <f ca="1">IF(INDIRECT("出品一覧表!" &amp; L141 &amp; "$48")&lt;&gt;"", INDIRECT("出品一覧表!" &amp; L141 &amp; "$48"),"")</f>
        <v/>
      </c>
      <c r="O144" s="167"/>
      <c r="P144" s="16"/>
      <c r="Q144" s="38"/>
      <c r="R144" s="13" t="s">
        <v>4</v>
      </c>
      <c r="S144" s="166" t="str">
        <f ca="1">IF(INDIRECT("出品一覧表!" &amp; Q141 &amp; "$48")&lt;&gt;"", INDIRECT("出品一覧表!" &amp; Q141 &amp; "$48"),"")</f>
        <v/>
      </c>
      <c r="T144" s="167"/>
      <c r="U144" s="16"/>
      <c r="V144" s="38"/>
      <c r="W144" s="13" t="s">
        <v>4</v>
      </c>
      <c r="X144" s="166" t="str">
        <f ca="1">IF(INDIRECT("出品一覧表!" &amp; V141 &amp; "$48")&lt;&gt;"", INDIRECT("出品一覧表!" &amp; V141 &amp; "$48"),"")</f>
        <v/>
      </c>
      <c r="Y144" s="167"/>
      <c r="Z144" s="16"/>
      <c r="AA144" s="38"/>
      <c r="AB144" s="13" t="s">
        <v>4</v>
      </c>
      <c r="AC144" s="166" t="str">
        <f ca="1">IF(INDIRECT("出品一覧表!" &amp; AA141 &amp; "$48")&lt;&gt;"", INDIRECT("出品一覧表!" &amp; AA141 &amp; "$48"),"")</f>
        <v/>
      </c>
      <c r="AD144" s="167"/>
      <c r="AE144" s="16"/>
      <c r="AF144" s="17"/>
    </row>
    <row r="145" spans="1:35" s="64" customFormat="1" ht="29.25" customHeight="1" x14ac:dyDescent="0.2">
      <c r="A145" s="60"/>
      <c r="B145" s="61"/>
      <c r="C145" s="59" t="s">
        <v>30</v>
      </c>
      <c r="D145" s="168"/>
      <c r="E145" s="169"/>
      <c r="F145" s="60"/>
      <c r="G145" s="61"/>
      <c r="H145" s="59" t="s">
        <v>30</v>
      </c>
      <c r="I145" s="168"/>
      <c r="J145" s="169"/>
      <c r="K145" s="60"/>
      <c r="L145" s="61"/>
      <c r="M145" s="59" t="s">
        <v>30</v>
      </c>
      <c r="N145" s="168"/>
      <c r="O145" s="169"/>
      <c r="P145" s="60"/>
      <c r="Q145" s="61"/>
      <c r="R145" s="59" t="s">
        <v>30</v>
      </c>
      <c r="S145" s="168"/>
      <c r="T145" s="169"/>
      <c r="U145" s="60"/>
      <c r="V145" s="61"/>
      <c r="W145" s="59" t="s">
        <v>30</v>
      </c>
      <c r="X145" s="168"/>
      <c r="Y145" s="169"/>
      <c r="Z145" s="60"/>
      <c r="AA145" s="61"/>
      <c r="AB145" s="59" t="s">
        <v>30</v>
      </c>
      <c r="AC145" s="168"/>
      <c r="AD145" s="169"/>
      <c r="AE145" s="60"/>
      <c r="AF145" s="62"/>
      <c r="AG145" s="63"/>
      <c r="AH145" s="63"/>
      <c r="AI145" s="63"/>
    </row>
    <row r="146" spans="1:35" ht="29.25" customHeight="1" x14ac:dyDescent="0.2">
      <c r="A146" s="16"/>
      <c r="B146" s="38"/>
      <c r="C146" s="13" t="s">
        <v>1</v>
      </c>
      <c r="D146" s="170" t="str">
        <f ca="1">IF(INDIRECT("出品一覧表!" &amp; B141 &amp; "$41")&lt;&gt;"", INDIRECT("出品一覧表!" &amp; B141 &amp; "$41"),"")</f>
        <v/>
      </c>
      <c r="E146" s="171"/>
      <c r="F146" s="16"/>
      <c r="G146" s="38"/>
      <c r="H146" s="13" t="s">
        <v>1</v>
      </c>
      <c r="I146" s="170" t="str">
        <f ca="1">IF(INDIRECT("出品一覧表!" &amp; G141 &amp; "$41")&lt;&gt;"", INDIRECT("出品一覧表!" &amp; G141 &amp; "$41"),"")</f>
        <v/>
      </c>
      <c r="J146" s="171"/>
      <c r="K146" s="16"/>
      <c r="L146" s="38"/>
      <c r="M146" s="13" t="s">
        <v>1</v>
      </c>
      <c r="N146" s="170" t="str">
        <f ca="1">IF(INDIRECT("出品一覧表!" &amp; L141 &amp; "$41")&lt;&gt;"", INDIRECT("出品一覧表!" &amp; L141 &amp; "$41"),"")</f>
        <v/>
      </c>
      <c r="O146" s="171"/>
      <c r="P146" s="16"/>
      <c r="Q146" s="38"/>
      <c r="R146" s="13" t="s">
        <v>1</v>
      </c>
      <c r="S146" s="170" t="str">
        <f ca="1">IF(INDIRECT("出品一覧表!" &amp; Q141 &amp; "$41")&lt;&gt;"", INDIRECT("出品一覧表!" &amp; Q141 &amp; "$41"),"")</f>
        <v/>
      </c>
      <c r="T146" s="171"/>
      <c r="U146" s="16"/>
      <c r="V146" s="38"/>
      <c r="W146" s="13" t="s">
        <v>1</v>
      </c>
      <c r="X146" s="170" t="str">
        <f ca="1">IF(INDIRECT("出品一覧表!" &amp; V141 &amp; "$41")&lt;&gt;"", INDIRECT("出品一覧表!" &amp; V141 &amp; "$41"),"")</f>
        <v/>
      </c>
      <c r="Y146" s="171"/>
      <c r="Z146" s="16"/>
      <c r="AA146" s="38"/>
      <c r="AB146" s="13" t="s">
        <v>1</v>
      </c>
      <c r="AC146" s="170" t="str">
        <f ca="1">IF(INDIRECT("出品一覧表!" &amp; AA141 &amp; "$41")&lt;&gt;"", INDIRECT("出品一覧表!" &amp; AA141 &amp; "$41"),"")</f>
        <v/>
      </c>
      <c r="AD146" s="171"/>
      <c r="AE146" s="16"/>
      <c r="AF146" s="17"/>
    </row>
    <row r="147" spans="1:35" ht="29.25" customHeight="1" x14ac:dyDescent="0.2">
      <c r="A147" s="16"/>
      <c r="B147" s="38"/>
      <c r="C147" s="66" t="s">
        <v>28</v>
      </c>
      <c r="D147" s="172" t="str">
        <f>IF(出品一覧表!$AB$3&lt;&gt;"",出品一覧表!$AB$3,"")</f>
        <v/>
      </c>
      <c r="E147" s="173"/>
      <c r="F147" s="16"/>
      <c r="G147" s="38"/>
      <c r="H147" s="66" t="s">
        <v>28</v>
      </c>
      <c r="I147" s="172" t="str">
        <f>IF(出品一覧表!$AB$3&lt;&gt;"",出品一覧表!$AB$3,"")</f>
        <v/>
      </c>
      <c r="J147" s="173"/>
      <c r="K147" s="16"/>
      <c r="L147" s="38"/>
      <c r="M147" s="66" t="s">
        <v>28</v>
      </c>
      <c r="N147" s="172" t="str">
        <f>IF(出品一覧表!$AB$3&lt;&gt;"",出品一覧表!$AB$3,"")</f>
        <v/>
      </c>
      <c r="O147" s="173"/>
      <c r="P147" s="16"/>
      <c r="Q147" s="38"/>
      <c r="R147" s="66" t="s">
        <v>28</v>
      </c>
      <c r="S147" s="172" t="str">
        <f>IF(出品一覧表!$AB$3&lt;&gt;"",出品一覧表!$AB$3,"")</f>
        <v/>
      </c>
      <c r="T147" s="173"/>
      <c r="U147" s="16"/>
      <c r="V147" s="38"/>
      <c r="W147" s="66" t="s">
        <v>28</v>
      </c>
      <c r="X147" s="172" t="str">
        <f>IF(出品一覧表!$AB$3&lt;&gt;"",出品一覧表!$AB$3,"")</f>
        <v/>
      </c>
      <c r="Y147" s="173"/>
      <c r="Z147" s="16"/>
      <c r="AA147" s="38"/>
      <c r="AB147" s="66" t="s">
        <v>28</v>
      </c>
      <c r="AC147" s="172" t="str">
        <f>IF(出品一覧表!$AB$3&lt;&gt;"",出品一覧表!$AB$3,"")</f>
        <v/>
      </c>
      <c r="AD147" s="173"/>
      <c r="AE147" s="16"/>
      <c r="AF147" s="17"/>
    </row>
    <row r="148" spans="1:35" ht="29.25" customHeight="1" x14ac:dyDescent="0.2">
      <c r="A148" s="16"/>
      <c r="B148" s="38"/>
      <c r="C148" s="67" t="s">
        <v>0</v>
      </c>
      <c r="D148" s="174">
        <f ca="1">IF(INDIRECT("出品一覧表!" &amp; B141 &amp; "$40")&lt;&gt;"", INDIRECT("出品一覧表!" &amp; B141 &amp; "$40"),"")</f>
        <v>85</v>
      </c>
      <c r="E148" s="175"/>
      <c r="F148" s="16"/>
      <c r="G148" s="38"/>
      <c r="H148" s="67" t="s">
        <v>0</v>
      </c>
      <c r="I148" s="174">
        <f ca="1">IF(INDIRECT("出品一覧表!" &amp; G141 &amp; "$40")&lt;&gt;"", INDIRECT("出品一覧表!" &amp; G141 &amp; "$40"),"")</f>
        <v>86</v>
      </c>
      <c r="J148" s="175"/>
      <c r="K148" s="16"/>
      <c r="L148" s="38"/>
      <c r="M148" s="67" t="s">
        <v>0</v>
      </c>
      <c r="N148" s="174">
        <f ca="1">IF(INDIRECT("出品一覧表!" &amp; L141 &amp; "$40")&lt;&gt;"", INDIRECT("出品一覧表!" &amp; L141 &amp; "$40"),"")</f>
        <v>87</v>
      </c>
      <c r="O148" s="175"/>
      <c r="P148" s="16"/>
      <c r="Q148" s="38"/>
      <c r="R148" s="67" t="s">
        <v>0</v>
      </c>
      <c r="S148" s="174">
        <f ca="1">IF(INDIRECT("出品一覧表!" &amp; Q141 &amp; "$40")&lt;&gt;"", INDIRECT("出品一覧表!" &amp; Q141 &amp; "$40"),"")</f>
        <v>88</v>
      </c>
      <c r="T148" s="175"/>
      <c r="U148" s="16"/>
      <c r="V148" s="38"/>
      <c r="W148" s="67" t="s">
        <v>0</v>
      </c>
      <c r="X148" s="174">
        <f ca="1">IF(INDIRECT("出品一覧表!" &amp; V141 &amp; "$40")&lt;&gt;"", INDIRECT("出品一覧表!" &amp; V141 &amp; "$40"),"")</f>
        <v>89</v>
      </c>
      <c r="Y148" s="175"/>
      <c r="Z148" s="16"/>
      <c r="AA148" s="38"/>
      <c r="AB148" s="67" t="s">
        <v>0</v>
      </c>
      <c r="AC148" s="174">
        <f ca="1">IF(INDIRECT("出品一覧表!" &amp; AA141 &amp; "$40")&lt;&gt;"", INDIRECT("出品一覧表!" &amp; AA141 &amp; "$40"),"")</f>
        <v>90</v>
      </c>
      <c r="AD148" s="175"/>
      <c r="AE148" s="16"/>
      <c r="AF148" s="17"/>
    </row>
    <row r="149" spans="1:35" ht="7.2" customHeight="1" x14ac:dyDescent="0.2">
      <c r="A149" s="20"/>
      <c r="B149" s="39"/>
      <c r="C149" s="18"/>
      <c r="D149" s="19"/>
      <c r="E149" s="19"/>
      <c r="F149" s="20"/>
      <c r="G149" s="39"/>
      <c r="H149" s="18"/>
      <c r="I149" s="19"/>
      <c r="J149" s="19"/>
      <c r="K149" s="20"/>
      <c r="L149" s="39"/>
      <c r="M149" s="18"/>
      <c r="N149" s="19"/>
      <c r="O149" s="19"/>
      <c r="P149" s="20"/>
      <c r="Q149" s="39"/>
      <c r="R149" s="18"/>
      <c r="S149" s="19"/>
      <c r="T149" s="19"/>
      <c r="U149" s="20"/>
      <c r="V149" s="39"/>
      <c r="W149" s="18"/>
      <c r="X149" s="19"/>
      <c r="Y149" s="19"/>
      <c r="Z149" s="20"/>
      <c r="AA149" s="21"/>
      <c r="AB149" s="18"/>
      <c r="AC149" s="19"/>
      <c r="AD149" s="19"/>
      <c r="AE149" s="20"/>
      <c r="AF149" s="21"/>
      <c r="AG149" s="26"/>
    </row>
    <row r="150" spans="1:35" ht="7.2" customHeight="1" x14ac:dyDescent="0.2">
      <c r="A150" s="24"/>
      <c r="B150" s="40"/>
      <c r="C150" s="22"/>
      <c r="D150" s="23"/>
      <c r="E150" s="23"/>
      <c r="F150" s="24"/>
      <c r="G150" s="40"/>
      <c r="H150" s="22"/>
      <c r="I150" s="23"/>
      <c r="J150" s="23"/>
      <c r="K150" s="24"/>
      <c r="L150" s="40"/>
      <c r="M150" s="22"/>
      <c r="N150" s="23"/>
      <c r="O150" s="23"/>
      <c r="P150" s="24"/>
      <c r="Q150" s="40"/>
      <c r="R150" s="22"/>
      <c r="S150" s="23"/>
      <c r="T150" s="23"/>
      <c r="U150" s="24"/>
      <c r="V150" s="40"/>
      <c r="W150" s="22"/>
      <c r="X150" s="23"/>
      <c r="Y150" s="23"/>
      <c r="Z150" s="24"/>
      <c r="AA150" s="25"/>
      <c r="AB150" s="22"/>
      <c r="AC150" s="23"/>
      <c r="AD150" s="23"/>
      <c r="AE150" s="24"/>
      <c r="AF150" s="25"/>
      <c r="AG150" s="27"/>
    </row>
    <row r="151" spans="1:35" ht="21" customHeight="1" x14ac:dyDescent="0.2">
      <c r="A151" s="14"/>
      <c r="B151" s="37" t="s">
        <v>47</v>
      </c>
      <c r="C151" s="185" t="s">
        <v>29</v>
      </c>
      <c r="D151" s="186"/>
      <c r="E151" s="187"/>
      <c r="F151" s="28"/>
      <c r="G151" s="42" t="s">
        <v>48</v>
      </c>
      <c r="H151" s="188" t="s">
        <v>29</v>
      </c>
      <c r="I151" s="186"/>
      <c r="J151" s="187"/>
      <c r="K151" s="28"/>
      <c r="L151" s="42" t="s">
        <v>49</v>
      </c>
      <c r="M151" s="188" t="s">
        <v>29</v>
      </c>
      <c r="N151" s="186"/>
      <c r="O151" s="187"/>
      <c r="P151" s="28"/>
      <c r="Q151" s="42" t="s">
        <v>50</v>
      </c>
      <c r="R151" s="188" t="s">
        <v>29</v>
      </c>
      <c r="S151" s="186"/>
      <c r="T151" s="187"/>
      <c r="U151" s="28"/>
      <c r="V151" s="42" t="s">
        <v>51</v>
      </c>
      <c r="W151" s="188" t="s">
        <v>29</v>
      </c>
      <c r="X151" s="186"/>
      <c r="Y151" s="187"/>
      <c r="Z151" s="28"/>
      <c r="AA151" s="37" t="s">
        <v>52</v>
      </c>
      <c r="AB151" s="185" t="s">
        <v>29</v>
      </c>
      <c r="AC151" s="186"/>
      <c r="AD151" s="187"/>
      <c r="AE151" s="28"/>
      <c r="AF151" s="29"/>
      <c r="AH151" s="32"/>
      <c r="AI151" s="32"/>
    </row>
    <row r="152" spans="1:35" ht="28.95" customHeight="1" x14ac:dyDescent="0.2">
      <c r="A152" s="16"/>
      <c r="B152" s="38"/>
      <c r="C152" s="30" t="s">
        <v>2</v>
      </c>
      <c r="D152" s="170" t="str">
        <f ca="1">IF(INDIRECT("出品一覧表!" &amp; B151 &amp; "$42")&lt;&gt;"", INDIRECT("出品一覧表!" &amp; B151 &amp; "$42"),"")</f>
        <v/>
      </c>
      <c r="E152" s="171"/>
      <c r="F152" s="16"/>
      <c r="G152" s="38"/>
      <c r="H152" s="30" t="s">
        <v>2</v>
      </c>
      <c r="I152" s="170" t="str">
        <f ca="1">IF(INDIRECT("出品一覧表!" &amp; G151 &amp; "$42")&lt;&gt;"", INDIRECT("出品一覧表!" &amp; G151 &amp; "$42"),"")</f>
        <v/>
      </c>
      <c r="J152" s="171"/>
      <c r="K152" s="16"/>
      <c r="L152" s="38"/>
      <c r="M152" s="30" t="s">
        <v>2</v>
      </c>
      <c r="N152" s="170" t="str">
        <f ca="1">IF(INDIRECT("出品一覧表!" &amp; L151 &amp; "$42")&lt;&gt;"", INDIRECT("出品一覧表!" &amp; L151 &amp; "$42"),"")</f>
        <v/>
      </c>
      <c r="O152" s="171"/>
      <c r="P152" s="16"/>
      <c r="Q152" s="38"/>
      <c r="R152" s="30" t="s">
        <v>2</v>
      </c>
      <c r="S152" s="170" t="str">
        <f ca="1">IF(INDIRECT("出品一覧表!" &amp; Q151 &amp; "$42")&lt;&gt;"", INDIRECT("出品一覧表!" &amp; Q151 &amp; "$42"),"")</f>
        <v/>
      </c>
      <c r="T152" s="171"/>
      <c r="U152" s="16"/>
      <c r="V152" s="38"/>
      <c r="W152" s="30" t="s">
        <v>2</v>
      </c>
      <c r="X152" s="170" t="str">
        <f ca="1">IF(INDIRECT("出品一覧表!" &amp; V151 &amp; "$42")&lt;&gt;"", INDIRECT("出品一覧表!" &amp; V151 &amp; "$42"),"")</f>
        <v/>
      </c>
      <c r="Y152" s="171"/>
      <c r="Z152" s="16"/>
      <c r="AA152" s="38"/>
      <c r="AB152" s="30" t="s">
        <v>2</v>
      </c>
      <c r="AC152" s="170" t="str">
        <f ca="1">IF(INDIRECT("出品一覧表!" &amp; AA151 &amp; "$42")&lt;&gt;"", INDIRECT("出品一覧表!" &amp; AA151 &amp; "$42"),"")</f>
        <v/>
      </c>
      <c r="AD152" s="171"/>
      <c r="AE152" s="16"/>
      <c r="AF152" s="17"/>
      <c r="AH152" s="32"/>
      <c r="AI152" s="32"/>
    </row>
    <row r="153" spans="1:35" ht="13.95" customHeight="1" x14ac:dyDescent="0.2">
      <c r="A153" s="16"/>
      <c r="B153" s="38"/>
      <c r="C153" s="50" t="s">
        <v>31</v>
      </c>
      <c r="D153" s="183"/>
      <c r="E153" s="184"/>
      <c r="F153" s="16"/>
      <c r="G153" s="38"/>
      <c r="H153" s="50" t="s">
        <v>31</v>
      </c>
      <c r="I153" s="183"/>
      <c r="J153" s="184"/>
      <c r="K153" s="16"/>
      <c r="L153" s="38"/>
      <c r="M153" s="50" t="s">
        <v>31</v>
      </c>
      <c r="N153" s="183"/>
      <c r="O153" s="184"/>
      <c r="P153" s="16"/>
      <c r="Q153" s="38"/>
      <c r="R153" s="50" t="s">
        <v>31</v>
      </c>
      <c r="S153" s="183"/>
      <c r="T153" s="184"/>
      <c r="U153" s="16"/>
      <c r="V153" s="38"/>
      <c r="W153" s="50" t="s">
        <v>31</v>
      </c>
      <c r="X153" s="183"/>
      <c r="Y153" s="184"/>
      <c r="Z153" s="16"/>
      <c r="AA153" s="38"/>
      <c r="AB153" s="50" t="s">
        <v>31</v>
      </c>
      <c r="AC153" s="183"/>
      <c r="AD153" s="184"/>
      <c r="AE153" s="16"/>
      <c r="AF153" s="17"/>
      <c r="AH153" s="32"/>
      <c r="AI153" s="32"/>
    </row>
    <row r="154" spans="1:35" ht="29.25" customHeight="1" x14ac:dyDescent="0.2">
      <c r="A154" s="16"/>
      <c r="B154" s="38"/>
      <c r="C154" s="13" t="s">
        <v>4</v>
      </c>
      <c r="D154" s="166" t="str">
        <f ca="1">IF(INDIRECT("出品一覧表!" &amp; B151 &amp; "$48")&lt;&gt;"", INDIRECT("出品一覧表!" &amp; B151 &amp; "$48"),"")</f>
        <v/>
      </c>
      <c r="E154" s="167"/>
      <c r="F154" s="16"/>
      <c r="G154" s="38"/>
      <c r="H154" s="13" t="s">
        <v>4</v>
      </c>
      <c r="I154" s="166" t="str">
        <f ca="1">IF(INDIRECT("出品一覧表!" &amp; G151 &amp; "$48")&lt;&gt;"", INDIRECT("出品一覧表!" &amp; G151 &amp; "$48"),"")</f>
        <v/>
      </c>
      <c r="J154" s="167"/>
      <c r="K154" s="16"/>
      <c r="L154" s="38"/>
      <c r="M154" s="13" t="s">
        <v>4</v>
      </c>
      <c r="N154" s="166" t="str">
        <f ca="1">IF(INDIRECT("出品一覧表!" &amp; L151 &amp; "$48")&lt;&gt;"", INDIRECT("出品一覧表!" &amp; L151 &amp; "$48"),"")</f>
        <v/>
      </c>
      <c r="O154" s="167"/>
      <c r="P154" s="16"/>
      <c r="Q154" s="38"/>
      <c r="R154" s="13" t="s">
        <v>4</v>
      </c>
      <c r="S154" s="166" t="str">
        <f ca="1">IF(INDIRECT("出品一覧表!" &amp; Q151 &amp; "$48")&lt;&gt;"", INDIRECT("出品一覧表!" &amp; Q151 &amp; "$48"),"")</f>
        <v/>
      </c>
      <c r="T154" s="167"/>
      <c r="U154" s="16"/>
      <c r="V154" s="38"/>
      <c r="W154" s="13" t="s">
        <v>4</v>
      </c>
      <c r="X154" s="166" t="str">
        <f ca="1">IF(INDIRECT("出品一覧表!" &amp; V151 &amp; "$48")&lt;&gt;"", INDIRECT("出品一覧表!" &amp; V151 &amp; "$48"),"")</f>
        <v/>
      </c>
      <c r="Y154" s="167"/>
      <c r="Z154" s="16"/>
      <c r="AA154" s="38"/>
      <c r="AB154" s="13" t="s">
        <v>4</v>
      </c>
      <c r="AC154" s="166" t="str">
        <f ca="1">IF(INDIRECT("出品一覧表!" &amp; AA151 &amp; "$48")&lt;&gt;"", INDIRECT("出品一覧表!" &amp; AA151 &amp; "$48"),"")</f>
        <v/>
      </c>
      <c r="AD154" s="167"/>
      <c r="AE154" s="16"/>
      <c r="AF154" s="17"/>
      <c r="AH154" s="32"/>
      <c r="AI154" s="32"/>
    </row>
    <row r="155" spans="1:35" s="64" customFormat="1" ht="29.25" customHeight="1" x14ac:dyDescent="0.2">
      <c r="A155" s="60"/>
      <c r="B155" s="61"/>
      <c r="C155" s="59" t="s">
        <v>30</v>
      </c>
      <c r="D155" s="168"/>
      <c r="E155" s="169"/>
      <c r="F155" s="60"/>
      <c r="G155" s="61"/>
      <c r="H155" s="59" t="s">
        <v>30</v>
      </c>
      <c r="I155" s="168"/>
      <c r="J155" s="169"/>
      <c r="K155" s="60"/>
      <c r="L155" s="61"/>
      <c r="M155" s="59" t="s">
        <v>30</v>
      </c>
      <c r="N155" s="168"/>
      <c r="O155" s="169"/>
      <c r="P155" s="60"/>
      <c r="Q155" s="61"/>
      <c r="R155" s="59" t="s">
        <v>30</v>
      </c>
      <c r="S155" s="168"/>
      <c r="T155" s="169"/>
      <c r="U155" s="60"/>
      <c r="V155" s="61"/>
      <c r="W155" s="59" t="s">
        <v>30</v>
      </c>
      <c r="X155" s="168"/>
      <c r="Y155" s="169"/>
      <c r="Z155" s="60"/>
      <c r="AA155" s="61"/>
      <c r="AB155" s="59" t="s">
        <v>30</v>
      </c>
      <c r="AC155" s="168"/>
      <c r="AD155" s="169"/>
      <c r="AE155" s="60"/>
      <c r="AF155" s="62"/>
      <c r="AG155" s="63"/>
      <c r="AH155" s="65"/>
      <c r="AI155" s="65"/>
    </row>
    <row r="156" spans="1:35" ht="29.25" customHeight="1" x14ac:dyDescent="0.2">
      <c r="A156" s="16"/>
      <c r="B156" s="38"/>
      <c r="C156" s="13" t="s">
        <v>1</v>
      </c>
      <c r="D156" s="170" t="str">
        <f ca="1">IF(INDIRECT("出品一覧表!" &amp; B151 &amp; "$41")&lt;&gt;"", INDIRECT("出品一覧表!" &amp; B151 &amp; "$41"),"")</f>
        <v/>
      </c>
      <c r="E156" s="171"/>
      <c r="F156" s="16"/>
      <c r="G156" s="38"/>
      <c r="H156" s="13" t="s">
        <v>1</v>
      </c>
      <c r="I156" s="170" t="str">
        <f ca="1">IF(INDIRECT("出品一覧表!" &amp; G151 &amp; "$41")&lt;&gt;"", INDIRECT("出品一覧表!" &amp; G151 &amp; "$41"),"")</f>
        <v/>
      </c>
      <c r="J156" s="171"/>
      <c r="K156" s="16"/>
      <c r="L156" s="38"/>
      <c r="M156" s="13" t="s">
        <v>1</v>
      </c>
      <c r="N156" s="170" t="str">
        <f ca="1">IF(INDIRECT("出品一覧表!" &amp; L151 &amp; "$41")&lt;&gt;"", INDIRECT("出品一覧表!" &amp; L151 &amp; "$41"),"")</f>
        <v/>
      </c>
      <c r="O156" s="171"/>
      <c r="P156" s="16"/>
      <c r="Q156" s="38"/>
      <c r="R156" s="13" t="s">
        <v>1</v>
      </c>
      <c r="S156" s="170" t="str">
        <f ca="1">IF(INDIRECT("出品一覧表!" &amp; Q151 &amp; "$41")&lt;&gt;"", INDIRECT("出品一覧表!" &amp; Q151 &amp; "$41"),"")</f>
        <v/>
      </c>
      <c r="T156" s="171"/>
      <c r="U156" s="16"/>
      <c r="V156" s="38"/>
      <c r="W156" s="13" t="s">
        <v>1</v>
      </c>
      <c r="X156" s="170" t="str">
        <f ca="1">IF(INDIRECT("出品一覧表!" &amp; V151 &amp; "$41")&lt;&gt;"", INDIRECT("出品一覧表!" &amp; V151 &amp; "$41"),"")</f>
        <v/>
      </c>
      <c r="Y156" s="171"/>
      <c r="Z156" s="16"/>
      <c r="AA156" s="38"/>
      <c r="AB156" s="13" t="s">
        <v>1</v>
      </c>
      <c r="AC156" s="170" t="str">
        <f ca="1">IF(INDIRECT("出品一覧表!" &amp; AA151 &amp; "$41")&lt;&gt;"", INDIRECT("出品一覧表!" &amp; AA151 &amp; "$41"),"")</f>
        <v/>
      </c>
      <c r="AD156" s="171"/>
      <c r="AE156" s="16"/>
      <c r="AF156" s="17"/>
      <c r="AH156" s="32"/>
      <c r="AI156" s="32"/>
    </row>
    <row r="157" spans="1:35" ht="29.25" customHeight="1" x14ac:dyDescent="0.2">
      <c r="A157" s="16"/>
      <c r="B157" s="38"/>
      <c r="C157" s="66" t="s">
        <v>28</v>
      </c>
      <c r="D157" s="172" t="str">
        <f>IF(出品一覧表!$AB$3&lt;&gt;"",出品一覧表!$AB$3,"")</f>
        <v/>
      </c>
      <c r="E157" s="173"/>
      <c r="F157" s="16"/>
      <c r="G157" s="38"/>
      <c r="H157" s="66" t="s">
        <v>28</v>
      </c>
      <c r="I157" s="172" t="str">
        <f>IF(出品一覧表!$AB$3&lt;&gt;"",出品一覧表!$AB$3,"")</f>
        <v/>
      </c>
      <c r="J157" s="173"/>
      <c r="K157" s="16"/>
      <c r="L157" s="38"/>
      <c r="M157" s="66" t="s">
        <v>28</v>
      </c>
      <c r="N157" s="172" t="str">
        <f>IF(出品一覧表!$AB$3&lt;&gt;"",出品一覧表!$AB$3,"")</f>
        <v/>
      </c>
      <c r="O157" s="173"/>
      <c r="P157" s="16"/>
      <c r="Q157" s="38"/>
      <c r="R157" s="66" t="s">
        <v>28</v>
      </c>
      <c r="S157" s="172" t="str">
        <f>IF(出品一覧表!$AB$3&lt;&gt;"",出品一覧表!$AB$3,"")</f>
        <v/>
      </c>
      <c r="T157" s="173"/>
      <c r="U157" s="16"/>
      <c r="V157" s="38"/>
      <c r="W157" s="66" t="s">
        <v>28</v>
      </c>
      <c r="X157" s="172" t="str">
        <f>IF(出品一覧表!$AB$3&lt;&gt;"",出品一覧表!$AB$3,"")</f>
        <v/>
      </c>
      <c r="Y157" s="173"/>
      <c r="Z157" s="16"/>
      <c r="AA157" s="38"/>
      <c r="AB157" s="66" t="s">
        <v>28</v>
      </c>
      <c r="AC157" s="172" t="str">
        <f>IF(出品一覧表!$AB$3&lt;&gt;"",出品一覧表!$AB$3,"")</f>
        <v/>
      </c>
      <c r="AD157" s="173"/>
      <c r="AE157" s="16"/>
      <c r="AF157" s="17"/>
      <c r="AH157" s="32"/>
      <c r="AI157" s="32"/>
    </row>
    <row r="158" spans="1:35" ht="29.25" customHeight="1" x14ac:dyDescent="0.2">
      <c r="A158" s="16"/>
      <c r="B158" s="38"/>
      <c r="C158" s="67" t="s">
        <v>0</v>
      </c>
      <c r="D158" s="174">
        <f ca="1">IF(INDIRECT("出品一覧表!" &amp; B151 &amp; "$40")&lt;&gt;"", INDIRECT("出品一覧表!" &amp; B151 &amp; "$40"),"")</f>
        <v>91</v>
      </c>
      <c r="E158" s="175"/>
      <c r="F158" s="16"/>
      <c r="G158" s="38"/>
      <c r="H158" s="67" t="s">
        <v>0</v>
      </c>
      <c r="I158" s="174">
        <f ca="1">IF(INDIRECT("出品一覧表!" &amp; G151 &amp; "$40")&lt;&gt;"", INDIRECT("出品一覧表!" &amp; G151 &amp; "$40"),"")</f>
        <v>92</v>
      </c>
      <c r="J158" s="175"/>
      <c r="K158" s="16"/>
      <c r="L158" s="38"/>
      <c r="M158" s="67" t="s">
        <v>0</v>
      </c>
      <c r="N158" s="174">
        <f ca="1">IF(INDIRECT("出品一覧表!" &amp; L151 &amp; "$40")&lt;&gt;"", INDIRECT("出品一覧表!" &amp; L151 &amp; "$40"),"")</f>
        <v>93</v>
      </c>
      <c r="O158" s="175"/>
      <c r="P158" s="16"/>
      <c r="Q158" s="38"/>
      <c r="R158" s="67" t="s">
        <v>0</v>
      </c>
      <c r="S158" s="174">
        <f ca="1">IF(INDIRECT("出品一覧表!" &amp; Q151 &amp; "$40")&lt;&gt;"", INDIRECT("出品一覧表!" &amp; Q151 &amp; "$40"),"")</f>
        <v>94</v>
      </c>
      <c r="T158" s="175"/>
      <c r="U158" s="16"/>
      <c r="V158" s="38"/>
      <c r="W158" s="67" t="s">
        <v>0</v>
      </c>
      <c r="X158" s="174">
        <f ca="1">IF(INDIRECT("出品一覧表!" &amp; V151 &amp; "$40")&lt;&gt;"", INDIRECT("出品一覧表!" &amp; V151 &amp; "$40"),"")</f>
        <v>95</v>
      </c>
      <c r="Y158" s="175"/>
      <c r="Z158" s="16"/>
      <c r="AA158" s="38"/>
      <c r="AB158" s="67" t="s">
        <v>0</v>
      </c>
      <c r="AC158" s="174">
        <f ca="1">IF(INDIRECT("出品一覧表!" &amp; AA151 &amp; "$40")&lt;&gt;"", INDIRECT("出品一覧表!" &amp; AA151 &amp; "$40"),"")</f>
        <v>96</v>
      </c>
      <c r="AD158" s="175"/>
      <c r="AE158" s="16"/>
      <c r="AF158" s="17"/>
      <c r="AH158" s="32"/>
      <c r="AI158" s="32"/>
    </row>
    <row r="159" spans="1:35" ht="7.2" customHeight="1" x14ac:dyDescent="0.2">
      <c r="A159" s="20"/>
      <c r="B159" s="39"/>
      <c r="C159" s="18"/>
      <c r="D159" s="19"/>
      <c r="E159" s="19"/>
      <c r="F159" s="20"/>
      <c r="G159" s="39"/>
      <c r="H159" s="18"/>
      <c r="I159" s="19"/>
      <c r="J159" s="19"/>
      <c r="K159" s="20"/>
      <c r="L159" s="39"/>
      <c r="M159" s="18"/>
      <c r="N159" s="19"/>
      <c r="O159" s="19"/>
      <c r="P159" s="20"/>
      <c r="Q159" s="39"/>
      <c r="R159" s="18"/>
      <c r="S159" s="19"/>
      <c r="T159" s="19"/>
      <c r="U159" s="20"/>
      <c r="V159" s="39"/>
      <c r="W159" s="18"/>
      <c r="X159" s="19"/>
      <c r="Y159" s="19"/>
      <c r="Z159" s="20"/>
      <c r="AA159" s="21"/>
      <c r="AB159" s="18"/>
      <c r="AC159" s="19"/>
      <c r="AD159" s="19"/>
      <c r="AE159" s="20"/>
      <c r="AF159" s="21"/>
      <c r="AG159" s="26"/>
    </row>
    <row r="160" spans="1:35" ht="7.2" customHeight="1" x14ac:dyDescent="0.2">
      <c r="A160" s="24"/>
      <c r="B160" s="40"/>
      <c r="C160" s="22"/>
      <c r="D160" s="23"/>
      <c r="E160" s="23"/>
      <c r="F160" s="24"/>
      <c r="G160" s="40"/>
      <c r="H160" s="22"/>
      <c r="I160" s="23"/>
      <c r="J160" s="23"/>
      <c r="K160" s="24"/>
      <c r="L160" s="40"/>
      <c r="M160" s="22"/>
      <c r="N160" s="23"/>
      <c r="O160" s="23"/>
      <c r="P160" s="24"/>
      <c r="Q160" s="40"/>
      <c r="R160" s="22"/>
      <c r="S160" s="23"/>
      <c r="T160" s="23"/>
      <c r="U160" s="24"/>
      <c r="V160" s="40"/>
      <c r="W160" s="22"/>
      <c r="X160" s="23"/>
      <c r="Y160" s="23"/>
      <c r="Z160" s="24"/>
      <c r="AA160" s="25"/>
      <c r="AB160" s="22"/>
      <c r="AC160" s="23"/>
      <c r="AD160" s="23"/>
      <c r="AE160" s="24"/>
      <c r="AF160" s="25"/>
      <c r="AG160" s="27"/>
    </row>
    <row r="161" spans="1:35" ht="21" customHeight="1" x14ac:dyDescent="0.2">
      <c r="A161" s="14"/>
      <c r="B161" s="37" t="s">
        <v>53</v>
      </c>
      <c r="C161" s="189" t="s">
        <v>29</v>
      </c>
      <c r="D161" s="190"/>
      <c r="E161" s="191"/>
      <c r="F161" s="14"/>
      <c r="G161" s="37" t="s">
        <v>54</v>
      </c>
      <c r="H161" s="189" t="s">
        <v>29</v>
      </c>
      <c r="I161" s="190"/>
      <c r="J161" s="191"/>
      <c r="K161" s="14"/>
      <c r="L161" s="37" t="s">
        <v>55</v>
      </c>
      <c r="M161" s="189" t="s">
        <v>29</v>
      </c>
      <c r="N161" s="190"/>
      <c r="O161" s="191"/>
      <c r="P161" s="14"/>
      <c r="Q161" s="37" t="s">
        <v>56</v>
      </c>
      <c r="R161" s="189" t="s">
        <v>29</v>
      </c>
      <c r="S161" s="190"/>
      <c r="T161" s="191"/>
      <c r="U161" s="14"/>
      <c r="V161" s="37"/>
      <c r="W161" s="185" t="s">
        <v>29</v>
      </c>
      <c r="X161" s="186"/>
      <c r="Y161" s="187"/>
      <c r="Z161" s="14"/>
      <c r="AA161" s="15"/>
      <c r="AB161" s="185" t="s">
        <v>29</v>
      </c>
      <c r="AC161" s="186"/>
      <c r="AD161" s="187"/>
      <c r="AE161" s="14"/>
      <c r="AF161" s="15"/>
      <c r="AI161" s="55"/>
    </row>
    <row r="162" spans="1:35" ht="28.95" customHeight="1" x14ac:dyDescent="0.2">
      <c r="A162" s="16"/>
      <c r="B162" s="38"/>
      <c r="C162" s="30" t="s">
        <v>2</v>
      </c>
      <c r="D162" s="192" t="str">
        <f ca="1">IF(INDIRECT("出品一覧表!" &amp; B161 &amp; "$42")&lt;&gt;"", INDIRECT("出品一覧表!" &amp; B161 &amp; "$42"),"")</f>
        <v/>
      </c>
      <c r="E162" s="193"/>
      <c r="F162" s="16"/>
      <c r="G162" s="38"/>
      <c r="H162" s="30" t="s">
        <v>2</v>
      </c>
      <c r="I162" s="192" t="str">
        <f ca="1">IF(INDIRECT("出品一覧表!" &amp; G161 &amp; "$42")&lt;&gt;"", INDIRECT("出品一覧表!" &amp; G161 &amp; "$42"),"")</f>
        <v/>
      </c>
      <c r="J162" s="193"/>
      <c r="K162" s="16"/>
      <c r="L162" s="38"/>
      <c r="M162" s="30" t="s">
        <v>2</v>
      </c>
      <c r="N162" s="192" t="str">
        <f ca="1">IF(INDIRECT("出品一覧表!" &amp; L161 &amp; "$42")&lt;&gt;"", INDIRECT("出品一覧表!" &amp; L161 &amp; "$42"),"")</f>
        <v/>
      </c>
      <c r="O162" s="193"/>
      <c r="P162" s="16"/>
      <c r="Q162" s="38"/>
      <c r="R162" s="30" t="s">
        <v>2</v>
      </c>
      <c r="S162" s="192" t="str">
        <f ca="1">IF(INDIRECT("出品一覧表!" &amp; Q161 &amp; "$42")&lt;&gt;"", INDIRECT("出品一覧表!" &amp; Q161 &amp; "$42"),"")</f>
        <v/>
      </c>
      <c r="T162" s="193"/>
      <c r="U162" s="16"/>
      <c r="V162" s="38"/>
      <c r="W162" s="30" t="s">
        <v>2</v>
      </c>
      <c r="X162" s="170"/>
      <c r="Y162" s="171"/>
      <c r="Z162" s="16"/>
      <c r="AA162" s="17"/>
      <c r="AB162" s="30" t="s">
        <v>2</v>
      </c>
      <c r="AC162" s="170"/>
      <c r="AD162" s="171"/>
      <c r="AE162" s="16"/>
      <c r="AF162" s="17"/>
      <c r="AI162" s="8"/>
    </row>
    <row r="163" spans="1:35" ht="13.95" customHeight="1" x14ac:dyDescent="0.2">
      <c r="A163" s="16"/>
      <c r="B163" s="38"/>
      <c r="C163" s="50" t="s">
        <v>31</v>
      </c>
      <c r="D163" s="179"/>
      <c r="E163" s="180"/>
      <c r="F163" s="16"/>
      <c r="G163" s="38"/>
      <c r="H163" s="50" t="s">
        <v>31</v>
      </c>
      <c r="I163" s="179"/>
      <c r="J163" s="180"/>
      <c r="K163" s="16"/>
      <c r="L163" s="38"/>
      <c r="M163" s="50" t="s">
        <v>31</v>
      </c>
      <c r="N163" s="179"/>
      <c r="O163" s="180"/>
      <c r="P163" s="16"/>
      <c r="Q163" s="38"/>
      <c r="R163" s="50" t="s">
        <v>31</v>
      </c>
      <c r="S163" s="179"/>
      <c r="T163" s="180"/>
      <c r="U163" s="16"/>
      <c r="V163" s="38"/>
      <c r="W163" s="50" t="s">
        <v>31</v>
      </c>
      <c r="X163" s="183"/>
      <c r="Y163" s="184"/>
      <c r="Z163" s="16"/>
      <c r="AA163" s="17"/>
      <c r="AB163" s="50" t="s">
        <v>31</v>
      </c>
      <c r="AC163" s="183"/>
      <c r="AD163" s="184"/>
      <c r="AE163" s="16"/>
      <c r="AF163" s="17"/>
      <c r="AI163" s="8"/>
    </row>
    <row r="164" spans="1:35" ht="29.25" customHeight="1" x14ac:dyDescent="0.2">
      <c r="A164" s="16"/>
      <c r="B164" s="38"/>
      <c r="C164" s="13" t="s">
        <v>4</v>
      </c>
      <c r="D164" s="194" t="str">
        <f ca="1">IF(INDIRECT("出品一覧表!" &amp; B161 &amp; "$48")&lt;&gt;"", INDIRECT("出品一覧表!" &amp; B161 &amp; "$48"),"")</f>
        <v/>
      </c>
      <c r="E164" s="195"/>
      <c r="F164" s="16"/>
      <c r="G164" s="38"/>
      <c r="H164" s="13" t="s">
        <v>4</v>
      </c>
      <c r="I164" s="194" t="str">
        <f ca="1">IF(INDIRECT("出品一覧表!" &amp; G161 &amp; "$48")&lt;&gt;"", INDIRECT("出品一覧表!" &amp; G161 &amp; "$48"),"")</f>
        <v/>
      </c>
      <c r="J164" s="195"/>
      <c r="K164" s="16"/>
      <c r="L164" s="38"/>
      <c r="M164" s="13" t="s">
        <v>4</v>
      </c>
      <c r="N164" s="194" t="str">
        <f ca="1">IF(INDIRECT("出品一覧表!" &amp; L161 &amp; "$48")&lt;&gt;"", INDIRECT("出品一覧表!" &amp; L161 &amp; "$48"),"")</f>
        <v/>
      </c>
      <c r="O164" s="195"/>
      <c r="P164" s="16"/>
      <c r="Q164" s="38"/>
      <c r="R164" s="13" t="s">
        <v>4</v>
      </c>
      <c r="S164" s="194" t="str">
        <f ca="1">IF(INDIRECT("出品一覧表!" &amp; Q161 &amp; "$48")&lt;&gt;"", INDIRECT("出品一覧表!" &amp; Q161 &amp; "$48"),"")</f>
        <v/>
      </c>
      <c r="T164" s="195"/>
      <c r="U164" s="16"/>
      <c r="V164" s="38"/>
      <c r="W164" s="13" t="s">
        <v>4</v>
      </c>
      <c r="X164" s="166"/>
      <c r="Y164" s="167"/>
      <c r="Z164" s="16"/>
      <c r="AA164" s="17"/>
      <c r="AB164" s="13" t="s">
        <v>4</v>
      </c>
      <c r="AC164" s="166"/>
      <c r="AD164" s="167"/>
      <c r="AE164" s="16"/>
      <c r="AF164" s="17"/>
    </row>
    <row r="165" spans="1:35" s="64" customFormat="1" ht="29.25" customHeight="1" x14ac:dyDescent="0.2">
      <c r="A165" s="60"/>
      <c r="B165" s="61"/>
      <c r="C165" s="59" t="s">
        <v>30</v>
      </c>
      <c r="D165" s="158"/>
      <c r="E165" s="159"/>
      <c r="F165" s="60"/>
      <c r="G165" s="61"/>
      <c r="H165" s="59" t="s">
        <v>30</v>
      </c>
      <c r="I165" s="158"/>
      <c r="J165" s="159"/>
      <c r="K165" s="60"/>
      <c r="L165" s="61"/>
      <c r="M165" s="59" t="s">
        <v>30</v>
      </c>
      <c r="N165" s="158"/>
      <c r="O165" s="159"/>
      <c r="P165" s="60"/>
      <c r="Q165" s="61"/>
      <c r="R165" s="59" t="s">
        <v>30</v>
      </c>
      <c r="S165" s="158"/>
      <c r="T165" s="159"/>
      <c r="U165" s="60"/>
      <c r="V165" s="61"/>
      <c r="W165" s="59" t="s">
        <v>30</v>
      </c>
      <c r="X165" s="168"/>
      <c r="Y165" s="169"/>
      <c r="Z165" s="60"/>
      <c r="AA165" s="62"/>
      <c r="AB165" s="59" t="s">
        <v>30</v>
      </c>
      <c r="AC165" s="168"/>
      <c r="AD165" s="169"/>
      <c r="AE165" s="60"/>
      <c r="AF165" s="62"/>
      <c r="AG165" s="63"/>
      <c r="AH165" s="63"/>
      <c r="AI165" s="63"/>
    </row>
    <row r="166" spans="1:35" ht="29.25" customHeight="1" x14ac:dyDescent="0.2">
      <c r="A166" s="16"/>
      <c r="B166" s="38"/>
      <c r="C166" s="13" t="s">
        <v>1</v>
      </c>
      <c r="D166" s="192" t="str">
        <f ca="1">IF(INDIRECT("出品一覧表!" &amp; B161 &amp; "$41")&lt;&gt;"", INDIRECT("出品一覧表!" &amp; B161 &amp; "$41"),"")</f>
        <v/>
      </c>
      <c r="E166" s="193"/>
      <c r="F166" s="16"/>
      <c r="G166" s="38"/>
      <c r="H166" s="13" t="s">
        <v>1</v>
      </c>
      <c r="I166" s="192" t="str">
        <f ca="1">IF(INDIRECT("出品一覧表!" &amp; G161 &amp; "$41")&lt;&gt;"", INDIRECT("出品一覧表!" &amp; G161 &amp; "$41"),"")</f>
        <v/>
      </c>
      <c r="J166" s="193"/>
      <c r="K166" s="16"/>
      <c r="L166" s="38"/>
      <c r="M166" s="13" t="s">
        <v>1</v>
      </c>
      <c r="N166" s="192" t="str">
        <f ca="1">IF(INDIRECT("出品一覧表!" &amp; L161 &amp; "$41")&lt;&gt;"", INDIRECT("出品一覧表!" &amp; L161 &amp; "$41"),"")</f>
        <v/>
      </c>
      <c r="O166" s="193"/>
      <c r="P166" s="16"/>
      <c r="Q166" s="38"/>
      <c r="R166" s="13" t="s">
        <v>1</v>
      </c>
      <c r="S166" s="192" t="str">
        <f ca="1">IF(INDIRECT("出品一覧表!" &amp; Q161 &amp; "$41")&lt;&gt;"", INDIRECT("出品一覧表!" &amp; Q161 &amp; "$41"),"")</f>
        <v/>
      </c>
      <c r="T166" s="193"/>
      <c r="U166" s="16"/>
      <c r="V166" s="38"/>
      <c r="W166" s="13" t="s">
        <v>1</v>
      </c>
      <c r="X166" s="170"/>
      <c r="Y166" s="171"/>
      <c r="Z166" s="16"/>
      <c r="AA166" s="17"/>
      <c r="AB166" s="13" t="s">
        <v>1</v>
      </c>
      <c r="AC166" s="170"/>
      <c r="AD166" s="171"/>
      <c r="AE166" s="16"/>
      <c r="AF166" s="17"/>
    </row>
    <row r="167" spans="1:35" ht="29.25" customHeight="1" x14ac:dyDescent="0.2">
      <c r="A167" s="16"/>
      <c r="B167" s="38"/>
      <c r="C167" s="66" t="s">
        <v>28</v>
      </c>
      <c r="D167" s="196" t="str">
        <f>IF(出品一覧表!$AB$3&lt;&gt;"",出品一覧表!$AB$3,"")</f>
        <v/>
      </c>
      <c r="E167" s="197"/>
      <c r="F167" s="16"/>
      <c r="G167" s="38"/>
      <c r="H167" s="66" t="s">
        <v>28</v>
      </c>
      <c r="I167" s="196" t="str">
        <f>IF(出品一覧表!$AB$3&lt;&gt;"",出品一覧表!$AB$3,"")</f>
        <v/>
      </c>
      <c r="J167" s="197"/>
      <c r="K167" s="16"/>
      <c r="L167" s="38"/>
      <c r="M167" s="66" t="s">
        <v>28</v>
      </c>
      <c r="N167" s="196" t="str">
        <f>IF(出品一覧表!$AB$3&lt;&gt;"",出品一覧表!$AB$3,"")</f>
        <v/>
      </c>
      <c r="O167" s="197"/>
      <c r="P167" s="16"/>
      <c r="Q167" s="38"/>
      <c r="R167" s="66" t="s">
        <v>28</v>
      </c>
      <c r="S167" s="196" t="str">
        <f>IF(出品一覧表!$AB$3&lt;&gt;"",出品一覧表!$AB$3,"")</f>
        <v/>
      </c>
      <c r="T167" s="197"/>
      <c r="U167" s="16"/>
      <c r="V167" s="38"/>
      <c r="W167" s="66" t="s">
        <v>28</v>
      </c>
      <c r="X167" s="172"/>
      <c r="Y167" s="173"/>
      <c r="Z167" s="16"/>
      <c r="AA167" s="17"/>
      <c r="AB167" s="66" t="s">
        <v>28</v>
      </c>
      <c r="AC167" s="172"/>
      <c r="AD167" s="173"/>
      <c r="AE167" s="16"/>
      <c r="AF167" s="17"/>
    </row>
    <row r="168" spans="1:35" ht="29.25" customHeight="1" x14ac:dyDescent="0.2">
      <c r="A168" s="16"/>
      <c r="B168" s="38"/>
      <c r="C168" s="67" t="s">
        <v>0</v>
      </c>
      <c r="D168" s="198">
        <f ca="1">IF(INDIRECT("出品一覧表!" &amp; B161 &amp; "$40")&lt;&gt;"", INDIRECT("出品一覧表!" &amp; B161 &amp; "$40"),"")</f>
        <v>97</v>
      </c>
      <c r="E168" s="199"/>
      <c r="F168" s="16"/>
      <c r="G168" s="38"/>
      <c r="H168" s="67" t="s">
        <v>0</v>
      </c>
      <c r="I168" s="198">
        <f ca="1">IF(INDIRECT("出品一覧表!" &amp; G161 &amp; "$40")&lt;&gt;"", INDIRECT("出品一覧表!" &amp; G161 &amp; "$40"),"")</f>
        <v>98</v>
      </c>
      <c r="J168" s="199"/>
      <c r="K168" s="16"/>
      <c r="L168" s="38"/>
      <c r="M168" s="67" t="s">
        <v>0</v>
      </c>
      <c r="N168" s="198">
        <f ca="1">IF(INDIRECT("出品一覧表!" &amp; L161 &amp; "$40")&lt;&gt;"", INDIRECT("出品一覧表!" &amp; L161 &amp; "$40"),"")</f>
        <v>99</v>
      </c>
      <c r="O168" s="199"/>
      <c r="P168" s="16"/>
      <c r="Q168" s="38"/>
      <c r="R168" s="67" t="s">
        <v>0</v>
      </c>
      <c r="S168" s="198">
        <f ca="1">IF(INDIRECT("出品一覧表!" &amp; Q161 &amp; "$40")&lt;&gt;"", INDIRECT("出品一覧表!" &amp; Q161 &amp; "$40"),"")</f>
        <v>100</v>
      </c>
      <c r="T168" s="199"/>
      <c r="U168" s="16"/>
      <c r="V168" s="38"/>
      <c r="W168" s="67" t="s">
        <v>0</v>
      </c>
      <c r="X168" s="174"/>
      <c r="Y168" s="175"/>
      <c r="Z168" s="16"/>
      <c r="AA168" s="17"/>
      <c r="AB168" s="67" t="s">
        <v>0</v>
      </c>
      <c r="AC168" s="174"/>
      <c r="AD168" s="175"/>
      <c r="AE168" s="16"/>
      <c r="AF168" s="17"/>
    </row>
    <row r="169" spans="1:35" ht="7.2" customHeight="1" x14ac:dyDescent="0.2">
      <c r="A169" s="20"/>
      <c r="B169" s="39"/>
      <c r="C169" s="18"/>
      <c r="D169" s="19"/>
      <c r="E169" s="19"/>
      <c r="F169" s="20"/>
      <c r="G169" s="39"/>
      <c r="H169" s="18"/>
      <c r="I169" s="19"/>
      <c r="J169" s="19"/>
      <c r="K169" s="20"/>
      <c r="L169" s="39"/>
      <c r="M169" s="18"/>
      <c r="N169" s="19"/>
      <c r="O169" s="19"/>
      <c r="P169" s="20"/>
      <c r="Q169" s="39"/>
      <c r="R169" s="18"/>
      <c r="S169" s="19"/>
      <c r="T169" s="19"/>
      <c r="U169" s="20"/>
      <c r="V169" s="39"/>
      <c r="W169" s="18"/>
      <c r="X169" s="19"/>
      <c r="Y169" s="19"/>
      <c r="Z169" s="20"/>
      <c r="AA169" s="21"/>
      <c r="AB169" s="18"/>
      <c r="AC169" s="19"/>
      <c r="AD169" s="19"/>
      <c r="AE169" s="20"/>
      <c r="AF169" s="21"/>
      <c r="AG169" s="26"/>
    </row>
    <row r="170" spans="1:35" ht="7.2" customHeight="1" x14ac:dyDescent="0.2">
      <c r="A170" s="24"/>
      <c r="B170" s="40"/>
      <c r="C170" s="22"/>
      <c r="D170" s="23"/>
      <c r="E170" s="23"/>
      <c r="F170" s="24"/>
      <c r="G170" s="40"/>
      <c r="H170" s="22"/>
      <c r="I170" s="23"/>
      <c r="J170" s="23"/>
      <c r="K170" s="24"/>
      <c r="L170" s="40"/>
      <c r="M170" s="22"/>
      <c r="N170" s="23"/>
      <c r="O170" s="23"/>
      <c r="P170" s="24"/>
      <c r="Q170" s="40"/>
      <c r="R170" s="22"/>
      <c r="S170" s="23"/>
      <c r="T170" s="23"/>
      <c r="U170" s="24"/>
      <c r="V170" s="40"/>
      <c r="W170" s="22"/>
      <c r="X170" s="23"/>
      <c r="Y170" s="23"/>
      <c r="Z170" s="24"/>
      <c r="AA170" s="25"/>
      <c r="AB170" s="22"/>
      <c r="AC170" s="23"/>
      <c r="AD170" s="23"/>
      <c r="AE170" s="24"/>
      <c r="AF170" s="25"/>
      <c r="AG170" s="27"/>
    </row>
    <row r="171" spans="1:35" ht="21" customHeight="1" x14ac:dyDescent="0.2">
      <c r="A171" s="14"/>
      <c r="B171" s="37"/>
      <c r="C171" s="189" t="s">
        <v>29</v>
      </c>
      <c r="D171" s="190"/>
      <c r="E171" s="191"/>
      <c r="F171" s="28"/>
      <c r="G171" s="42"/>
      <c r="H171" s="176" t="s">
        <v>29</v>
      </c>
      <c r="I171" s="177"/>
      <c r="J171" s="178"/>
      <c r="K171" s="28"/>
      <c r="L171" s="42"/>
      <c r="M171" s="176" t="s">
        <v>29</v>
      </c>
      <c r="N171" s="177"/>
      <c r="O171" s="178"/>
      <c r="P171" s="28"/>
      <c r="Q171" s="42"/>
      <c r="R171" s="176" t="s">
        <v>29</v>
      </c>
      <c r="S171" s="177"/>
      <c r="T171" s="178"/>
      <c r="U171" s="28"/>
      <c r="V171" s="42"/>
      <c r="W171" s="176" t="s">
        <v>29</v>
      </c>
      <c r="X171" s="177"/>
      <c r="Y171" s="178"/>
      <c r="Z171" s="28"/>
      <c r="AA171" s="29"/>
      <c r="AB171" s="176" t="s">
        <v>29</v>
      </c>
      <c r="AC171" s="177"/>
      <c r="AD171" s="178"/>
      <c r="AE171" s="28"/>
      <c r="AF171" s="29"/>
    </row>
    <row r="172" spans="1:35" ht="28.95" customHeight="1" x14ac:dyDescent="0.2">
      <c r="A172" s="16"/>
      <c r="B172" s="38"/>
      <c r="C172" s="30" t="s">
        <v>2</v>
      </c>
      <c r="D172" s="160"/>
      <c r="E172" s="161"/>
      <c r="F172" s="16"/>
      <c r="G172" s="38"/>
      <c r="H172" s="30" t="s">
        <v>2</v>
      </c>
      <c r="I172" s="160"/>
      <c r="J172" s="161"/>
      <c r="K172" s="16"/>
      <c r="L172" s="38"/>
      <c r="M172" s="30" t="s">
        <v>2</v>
      </c>
      <c r="N172" s="160"/>
      <c r="O172" s="161"/>
      <c r="P172" s="16"/>
      <c r="Q172" s="38"/>
      <c r="R172" s="30" t="s">
        <v>2</v>
      </c>
      <c r="S172" s="160"/>
      <c r="T172" s="161"/>
      <c r="U172" s="16"/>
      <c r="V172" s="38"/>
      <c r="W172" s="30" t="s">
        <v>2</v>
      </c>
      <c r="X172" s="160"/>
      <c r="Y172" s="161"/>
      <c r="Z172" s="16"/>
      <c r="AA172" s="17"/>
      <c r="AB172" s="30" t="s">
        <v>2</v>
      </c>
      <c r="AC172" s="160"/>
      <c r="AD172" s="161"/>
      <c r="AE172" s="16"/>
      <c r="AF172" s="17"/>
    </row>
    <row r="173" spans="1:35" ht="13.95" customHeight="1" x14ac:dyDescent="0.2">
      <c r="A173" s="16"/>
      <c r="B173" s="38"/>
      <c r="C173" s="50" t="s">
        <v>31</v>
      </c>
      <c r="D173" s="179"/>
      <c r="E173" s="180"/>
      <c r="F173" s="16"/>
      <c r="G173" s="38"/>
      <c r="H173" s="50" t="s">
        <v>31</v>
      </c>
      <c r="I173" s="179"/>
      <c r="J173" s="180"/>
      <c r="K173" s="16"/>
      <c r="L173" s="38"/>
      <c r="M173" s="50" t="s">
        <v>31</v>
      </c>
      <c r="N173" s="179"/>
      <c r="O173" s="180"/>
      <c r="P173" s="16"/>
      <c r="Q173" s="38"/>
      <c r="R173" s="50" t="s">
        <v>31</v>
      </c>
      <c r="S173" s="179"/>
      <c r="T173" s="180"/>
      <c r="U173" s="16"/>
      <c r="V173" s="38"/>
      <c r="W173" s="50" t="s">
        <v>31</v>
      </c>
      <c r="X173" s="179"/>
      <c r="Y173" s="180"/>
      <c r="Z173" s="16"/>
      <c r="AA173" s="17"/>
      <c r="AB173" s="50" t="s">
        <v>31</v>
      </c>
      <c r="AC173" s="179"/>
      <c r="AD173" s="180"/>
      <c r="AE173" s="16"/>
      <c r="AF173" s="17"/>
    </row>
    <row r="174" spans="1:35" ht="29.25" customHeight="1" x14ac:dyDescent="0.2">
      <c r="A174" s="16"/>
      <c r="B174" s="38"/>
      <c r="C174" s="13" t="s">
        <v>4</v>
      </c>
      <c r="D174" s="181"/>
      <c r="E174" s="182"/>
      <c r="F174" s="16"/>
      <c r="G174" s="38"/>
      <c r="H174" s="13" t="s">
        <v>4</v>
      </c>
      <c r="I174" s="181"/>
      <c r="J174" s="182"/>
      <c r="K174" s="16"/>
      <c r="L174" s="38"/>
      <c r="M174" s="13" t="s">
        <v>4</v>
      </c>
      <c r="N174" s="181"/>
      <c r="O174" s="182"/>
      <c r="P174" s="16"/>
      <c r="Q174" s="38"/>
      <c r="R174" s="13" t="s">
        <v>4</v>
      </c>
      <c r="S174" s="181"/>
      <c r="T174" s="182"/>
      <c r="U174" s="16"/>
      <c r="V174" s="38"/>
      <c r="W174" s="13" t="s">
        <v>4</v>
      </c>
      <c r="X174" s="181"/>
      <c r="Y174" s="182"/>
      <c r="Z174" s="16"/>
      <c r="AA174" s="17"/>
      <c r="AB174" s="13" t="s">
        <v>4</v>
      </c>
      <c r="AC174" s="181"/>
      <c r="AD174" s="182"/>
      <c r="AE174" s="16"/>
      <c r="AF174" s="17"/>
    </row>
    <row r="175" spans="1:35" ht="29.25" customHeight="1" x14ac:dyDescent="0.2">
      <c r="A175" s="16"/>
      <c r="B175" s="38"/>
      <c r="C175" s="59" t="s">
        <v>30</v>
      </c>
      <c r="D175" s="158"/>
      <c r="E175" s="159"/>
      <c r="F175" s="16"/>
      <c r="G175" s="38"/>
      <c r="H175" s="59" t="s">
        <v>30</v>
      </c>
      <c r="I175" s="158"/>
      <c r="J175" s="159"/>
      <c r="K175" s="16"/>
      <c r="L175" s="38"/>
      <c r="M175" s="59" t="s">
        <v>30</v>
      </c>
      <c r="N175" s="158"/>
      <c r="O175" s="159"/>
      <c r="P175" s="16"/>
      <c r="Q175" s="38"/>
      <c r="R175" s="59" t="s">
        <v>30</v>
      </c>
      <c r="S175" s="158"/>
      <c r="T175" s="159"/>
      <c r="U175" s="16"/>
      <c r="V175" s="38"/>
      <c r="W175" s="59" t="s">
        <v>30</v>
      </c>
      <c r="X175" s="158"/>
      <c r="Y175" s="159"/>
      <c r="Z175" s="16"/>
      <c r="AA175" s="17"/>
      <c r="AB175" s="59" t="s">
        <v>30</v>
      </c>
      <c r="AC175" s="158"/>
      <c r="AD175" s="159"/>
      <c r="AE175" s="16"/>
      <c r="AF175" s="17"/>
    </row>
    <row r="176" spans="1:35" ht="29.25" customHeight="1" x14ac:dyDescent="0.2">
      <c r="A176" s="16"/>
      <c r="B176" s="38"/>
      <c r="C176" s="13" t="s">
        <v>1</v>
      </c>
      <c r="D176" s="160"/>
      <c r="E176" s="161"/>
      <c r="F176" s="16"/>
      <c r="G176" s="38"/>
      <c r="H176" s="13" t="s">
        <v>1</v>
      </c>
      <c r="I176" s="160"/>
      <c r="J176" s="161"/>
      <c r="K176" s="16"/>
      <c r="L176" s="38"/>
      <c r="M176" s="13" t="s">
        <v>1</v>
      </c>
      <c r="N176" s="160"/>
      <c r="O176" s="161"/>
      <c r="P176" s="16"/>
      <c r="Q176" s="38"/>
      <c r="R176" s="13" t="s">
        <v>1</v>
      </c>
      <c r="S176" s="160"/>
      <c r="T176" s="161"/>
      <c r="U176" s="16"/>
      <c r="V176" s="38"/>
      <c r="W176" s="13" t="s">
        <v>1</v>
      </c>
      <c r="X176" s="160"/>
      <c r="Y176" s="161"/>
      <c r="Z176" s="16"/>
      <c r="AA176" s="17"/>
      <c r="AB176" s="13" t="s">
        <v>1</v>
      </c>
      <c r="AC176" s="160"/>
      <c r="AD176" s="161"/>
      <c r="AE176" s="16"/>
      <c r="AF176" s="17"/>
    </row>
    <row r="177" spans="1:35" ht="29.25" customHeight="1" x14ac:dyDescent="0.2">
      <c r="A177" s="16"/>
      <c r="B177" s="38"/>
      <c r="C177" s="66" t="s">
        <v>28</v>
      </c>
      <c r="D177" s="162"/>
      <c r="E177" s="163"/>
      <c r="F177" s="16"/>
      <c r="G177" s="38"/>
      <c r="H177" s="66" t="s">
        <v>28</v>
      </c>
      <c r="I177" s="162"/>
      <c r="J177" s="163"/>
      <c r="K177" s="16"/>
      <c r="L177" s="38"/>
      <c r="M177" s="66" t="s">
        <v>28</v>
      </c>
      <c r="N177" s="162"/>
      <c r="O177" s="163"/>
      <c r="P177" s="16"/>
      <c r="Q177" s="38"/>
      <c r="R177" s="66" t="s">
        <v>28</v>
      </c>
      <c r="S177" s="162"/>
      <c r="T177" s="163"/>
      <c r="U177" s="16"/>
      <c r="V177" s="38"/>
      <c r="W177" s="66" t="s">
        <v>28</v>
      </c>
      <c r="X177" s="162"/>
      <c r="Y177" s="163"/>
      <c r="Z177" s="16"/>
      <c r="AA177" s="17"/>
      <c r="AB177" s="66" t="s">
        <v>28</v>
      </c>
      <c r="AC177" s="162"/>
      <c r="AD177" s="163"/>
      <c r="AE177" s="16"/>
      <c r="AF177" s="17"/>
    </row>
    <row r="178" spans="1:35" ht="29.25" customHeight="1" x14ac:dyDescent="0.2">
      <c r="A178" s="16"/>
      <c r="B178" s="38"/>
      <c r="C178" s="67" t="s">
        <v>0</v>
      </c>
      <c r="D178" s="164"/>
      <c r="E178" s="165"/>
      <c r="F178" s="16"/>
      <c r="G178" s="38"/>
      <c r="H178" s="67" t="s">
        <v>0</v>
      </c>
      <c r="I178" s="164"/>
      <c r="J178" s="165"/>
      <c r="K178" s="16"/>
      <c r="L178" s="38"/>
      <c r="M178" s="67" t="s">
        <v>0</v>
      </c>
      <c r="N178" s="164"/>
      <c r="O178" s="165"/>
      <c r="P178" s="16"/>
      <c r="Q178" s="38"/>
      <c r="R178" s="67" t="s">
        <v>0</v>
      </c>
      <c r="S178" s="164"/>
      <c r="T178" s="165"/>
      <c r="U178" s="16"/>
      <c r="V178" s="38"/>
      <c r="W178" s="67" t="s">
        <v>0</v>
      </c>
      <c r="X178" s="164"/>
      <c r="Y178" s="165"/>
      <c r="Z178" s="16"/>
      <c r="AA178" s="17"/>
      <c r="AB178" s="67" t="s">
        <v>0</v>
      </c>
      <c r="AC178" s="164"/>
      <c r="AD178" s="165"/>
      <c r="AE178" s="16"/>
      <c r="AF178" s="17"/>
    </row>
    <row r="179" spans="1:35" ht="7.2" customHeight="1" x14ac:dyDescent="0.2">
      <c r="A179" s="20"/>
      <c r="B179" s="39"/>
      <c r="C179" s="18"/>
      <c r="D179" s="19"/>
      <c r="E179" s="19"/>
      <c r="F179" s="20"/>
      <c r="G179" s="39"/>
      <c r="H179" s="18"/>
      <c r="I179" s="19"/>
      <c r="J179" s="19"/>
      <c r="K179" s="20"/>
      <c r="L179" s="39"/>
      <c r="M179" s="18"/>
      <c r="N179" s="19"/>
      <c r="O179" s="19"/>
      <c r="P179" s="20"/>
      <c r="Q179" s="39"/>
      <c r="R179" s="18"/>
      <c r="S179" s="19"/>
      <c r="T179" s="19"/>
      <c r="U179" s="20"/>
      <c r="V179" s="39"/>
      <c r="W179" s="18"/>
      <c r="X179" s="19"/>
      <c r="Y179" s="19"/>
      <c r="Z179" s="20"/>
      <c r="AA179" s="21"/>
      <c r="AB179" s="18"/>
      <c r="AC179" s="19"/>
      <c r="AD179" s="19"/>
      <c r="AE179" s="20"/>
      <c r="AF179" s="21"/>
      <c r="AG179" s="26"/>
    </row>
    <row r="180" spans="1:35" ht="7.2" customHeight="1" x14ac:dyDescent="0.2">
      <c r="A180" s="24"/>
      <c r="B180" s="40"/>
      <c r="C180" s="22"/>
      <c r="D180" s="23"/>
      <c r="E180" s="23"/>
      <c r="F180" s="24"/>
      <c r="G180" s="40"/>
      <c r="H180" s="22"/>
      <c r="I180" s="23"/>
      <c r="J180" s="23"/>
      <c r="K180" s="24"/>
      <c r="L180" s="40"/>
      <c r="M180" s="22"/>
      <c r="N180" s="23"/>
      <c r="O180" s="23"/>
      <c r="P180" s="24"/>
      <c r="Q180" s="40"/>
      <c r="R180" s="22"/>
      <c r="S180" s="23"/>
      <c r="T180" s="23"/>
      <c r="U180" s="24"/>
      <c r="V180" s="40"/>
      <c r="W180" s="22"/>
      <c r="X180" s="23"/>
      <c r="Y180" s="23"/>
      <c r="Z180" s="24"/>
      <c r="AA180" s="25"/>
      <c r="AB180" s="22"/>
      <c r="AC180" s="23"/>
      <c r="AD180" s="23"/>
      <c r="AE180" s="24"/>
      <c r="AF180" s="25"/>
      <c r="AG180" s="27"/>
      <c r="AH180" s="32"/>
      <c r="AI180" s="32"/>
    </row>
  </sheetData>
  <sheetProtection algorithmName="SHA-512" hashValue="4MBVt4f5yg5nM2zk1ZdHdkTRuMx4XLjOXUrX4DlFxKTYY0Gq6G9ix0ThNYEGWwafmvGuNpSSxJuJOVUMAWZpdg==" saltValue="qZz658i4nOySvpSbYO1QMw==" spinCount="100000" sheet="1" objects="1" scenarios="1"/>
  <mergeCells count="864">
    <mergeCell ref="D165:E165"/>
    <mergeCell ref="I165:J165"/>
    <mergeCell ref="N165:O165"/>
    <mergeCell ref="S165:T165"/>
    <mergeCell ref="X165:Y165"/>
    <mergeCell ref="D168:E168"/>
    <mergeCell ref="I168:J168"/>
    <mergeCell ref="N168:O168"/>
    <mergeCell ref="S168:T168"/>
    <mergeCell ref="X168:Y168"/>
    <mergeCell ref="D166:E166"/>
    <mergeCell ref="I166:J166"/>
    <mergeCell ref="N166:O166"/>
    <mergeCell ref="S166:T166"/>
    <mergeCell ref="X166:Y166"/>
    <mergeCell ref="D167:E167"/>
    <mergeCell ref="I167:J167"/>
    <mergeCell ref="N167:O167"/>
    <mergeCell ref="S167:T167"/>
    <mergeCell ref="X167:Y167"/>
    <mergeCell ref="D163:E163"/>
    <mergeCell ref="I163:J163"/>
    <mergeCell ref="N163:O163"/>
    <mergeCell ref="S163:T163"/>
    <mergeCell ref="X163:Y163"/>
    <mergeCell ref="D164:E164"/>
    <mergeCell ref="I164:J164"/>
    <mergeCell ref="N164:O164"/>
    <mergeCell ref="S164:T164"/>
    <mergeCell ref="X164:Y164"/>
    <mergeCell ref="C161:E161"/>
    <mergeCell ref="H161:J161"/>
    <mergeCell ref="M161:O161"/>
    <mergeCell ref="R161:T161"/>
    <mergeCell ref="W161:Y161"/>
    <mergeCell ref="D162:E162"/>
    <mergeCell ref="I162:J162"/>
    <mergeCell ref="N162:O162"/>
    <mergeCell ref="S162:T162"/>
    <mergeCell ref="X162:Y162"/>
    <mergeCell ref="D157:E157"/>
    <mergeCell ref="I157:J157"/>
    <mergeCell ref="N157:O157"/>
    <mergeCell ref="S157:T157"/>
    <mergeCell ref="X157:Y157"/>
    <mergeCell ref="D158:E158"/>
    <mergeCell ref="I158:J158"/>
    <mergeCell ref="N158:O158"/>
    <mergeCell ref="S158:T158"/>
    <mergeCell ref="X158:Y158"/>
    <mergeCell ref="D155:E155"/>
    <mergeCell ref="I155:J155"/>
    <mergeCell ref="N155:O155"/>
    <mergeCell ref="S155:T155"/>
    <mergeCell ref="X155:Y155"/>
    <mergeCell ref="D156:E156"/>
    <mergeCell ref="I156:J156"/>
    <mergeCell ref="N156:O156"/>
    <mergeCell ref="S156:T156"/>
    <mergeCell ref="X156:Y156"/>
    <mergeCell ref="D153:E153"/>
    <mergeCell ref="I153:J153"/>
    <mergeCell ref="N153:O153"/>
    <mergeCell ref="S153:T153"/>
    <mergeCell ref="X153:Y153"/>
    <mergeCell ref="D154:E154"/>
    <mergeCell ref="I154:J154"/>
    <mergeCell ref="N154:O154"/>
    <mergeCell ref="S154:T154"/>
    <mergeCell ref="X154:Y154"/>
    <mergeCell ref="C151:E151"/>
    <mergeCell ref="H151:J151"/>
    <mergeCell ref="M151:O151"/>
    <mergeCell ref="R151:T151"/>
    <mergeCell ref="W151:Y151"/>
    <mergeCell ref="D152:E152"/>
    <mergeCell ref="I152:J152"/>
    <mergeCell ref="N152:O152"/>
    <mergeCell ref="S152:T152"/>
    <mergeCell ref="X152:Y152"/>
    <mergeCell ref="D147:E147"/>
    <mergeCell ref="I147:J147"/>
    <mergeCell ref="N147:O147"/>
    <mergeCell ref="S147:T147"/>
    <mergeCell ref="X147:Y147"/>
    <mergeCell ref="D148:E148"/>
    <mergeCell ref="I148:J148"/>
    <mergeCell ref="N148:O148"/>
    <mergeCell ref="S148:T148"/>
    <mergeCell ref="X148:Y148"/>
    <mergeCell ref="D145:E145"/>
    <mergeCell ref="I145:J145"/>
    <mergeCell ref="N145:O145"/>
    <mergeCell ref="S145:T145"/>
    <mergeCell ref="X145:Y145"/>
    <mergeCell ref="D146:E146"/>
    <mergeCell ref="I146:J146"/>
    <mergeCell ref="N146:O146"/>
    <mergeCell ref="S146:T146"/>
    <mergeCell ref="X146:Y146"/>
    <mergeCell ref="D143:E143"/>
    <mergeCell ref="I143:J143"/>
    <mergeCell ref="N143:O143"/>
    <mergeCell ref="S143:T143"/>
    <mergeCell ref="X143:Y143"/>
    <mergeCell ref="D144:E144"/>
    <mergeCell ref="I144:J144"/>
    <mergeCell ref="N144:O144"/>
    <mergeCell ref="S144:T144"/>
    <mergeCell ref="X144:Y144"/>
    <mergeCell ref="C141:E141"/>
    <mergeCell ref="H141:J141"/>
    <mergeCell ref="M141:O141"/>
    <mergeCell ref="R141:T141"/>
    <mergeCell ref="W141:Y141"/>
    <mergeCell ref="D142:E142"/>
    <mergeCell ref="I142:J142"/>
    <mergeCell ref="N142:O142"/>
    <mergeCell ref="S142:T142"/>
    <mergeCell ref="X142:Y142"/>
    <mergeCell ref="D137:E137"/>
    <mergeCell ref="I137:J137"/>
    <mergeCell ref="N137:O137"/>
    <mergeCell ref="S137:T137"/>
    <mergeCell ref="X137:Y137"/>
    <mergeCell ref="D138:E138"/>
    <mergeCell ref="I138:J138"/>
    <mergeCell ref="N138:O138"/>
    <mergeCell ref="S138:T138"/>
    <mergeCell ref="X138:Y138"/>
    <mergeCell ref="D135:E135"/>
    <mergeCell ref="I135:J135"/>
    <mergeCell ref="N135:O135"/>
    <mergeCell ref="S135:T135"/>
    <mergeCell ref="X135:Y135"/>
    <mergeCell ref="D136:E136"/>
    <mergeCell ref="I136:J136"/>
    <mergeCell ref="N136:O136"/>
    <mergeCell ref="S136:T136"/>
    <mergeCell ref="X136:Y136"/>
    <mergeCell ref="D133:E133"/>
    <mergeCell ref="I133:J133"/>
    <mergeCell ref="N133:O133"/>
    <mergeCell ref="S133:T133"/>
    <mergeCell ref="X133:Y133"/>
    <mergeCell ref="D134:E134"/>
    <mergeCell ref="I134:J134"/>
    <mergeCell ref="N134:O134"/>
    <mergeCell ref="S134:T134"/>
    <mergeCell ref="X134:Y134"/>
    <mergeCell ref="C131:E131"/>
    <mergeCell ref="H131:J131"/>
    <mergeCell ref="M131:O131"/>
    <mergeCell ref="R131:T131"/>
    <mergeCell ref="W131:Y131"/>
    <mergeCell ref="D132:E132"/>
    <mergeCell ref="I132:J132"/>
    <mergeCell ref="N132:O132"/>
    <mergeCell ref="S132:T132"/>
    <mergeCell ref="X132:Y132"/>
    <mergeCell ref="D127:E127"/>
    <mergeCell ref="I127:J127"/>
    <mergeCell ref="N127:O127"/>
    <mergeCell ref="S127:T127"/>
    <mergeCell ref="X127:Y127"/>
    <mergeCell ref="D128:E128"/>
    <mergeCell ref="I128:J128"/>
    <mergeCell ref="N128:O128"/>
    <mergeCell ref="S128:T128"/>
    <mergeCell ref="X128:Y128"/>
    <mergeCell ref="D125:E125"/>
    <mergeCell ref="I125:J125"/>
    <mergeCell ref="N125:O125"/>
    <mergeCell ref="S125:T125"/>
    <mergeCell ref="X125:Y125"/>
    <mergeCell ref="D126:E126"/>
    <mergeCell ref="I126:J126"/>
    <mergeCell ref="N126:O126"/>
    <mergeCell ref="S126:T126"/>
    <mergeCell ref="X126:Y126"/>
    <mergeCell ref="D123:E123"/>
    <mergeCell ref="I123:J123"/>
    <mergeCell ref="N123:O123"/>
    <mergeCell ref="S123:T123"/>
    <mergeCell ref="X123:Y123"/>
    <mergeCell ref="D124:E124"/>
    <mergeCell ref="I124:J124"/>
    <mergeCell ref="N124:O124"/>
    <mergeCell ref="S124:T124"/>
    <mergeCell ref="X124:Y124"/>
    <mergeCell ref="C121:E121"/>
    <mergeCell ref="H121:J121"/>
    <mergeCell ref="M121:O121"/>
    <mergeCell ref="R121:T121"/>
    <mergeCell ref="W121:Y121"/>
    <mergeCell ref="D122:E122"/>
    <mergeCell ref="I122:J122"/>
    <mergeCell ref="N122:O122"/>
    <mergeCell ref="S122:T122"/>
    <mergeCell ref="X122:Y122"/>
    <mergeCell ref="D117:E117"/>
    <mergeCell ref="I117:J117"/>
    <mergeCell ref="N117:O117"/>
    <mergeCell ref="S117:T117"/>
    <mergeCell ref="X117:Y117"/>
    <mergeCell ref="D118:E118"/>
    <mergeCell ref="I118:J118"/>
    <mergeCell ref="N118:O118"/>
    <mergeCell ref="S118:T118"/>
    <mergeCell ref="X118:Y118"/>
    <mergeCell ref="D115:E115"/>
    <mergeCell ref="I115:J115"/>
    <mergeCell ref="N115:O115"/>
    <mergeCell ref="S115:T115"/>
    <mergeCell ref="X115:Y115"/>
    <mergeCell ref="D116:E116"/>
    <mergeCell ref="I116:J116"/>
    <mergeCell ref="N116:O116"/>
    <mergeCell ref="S116:T116"/>
    <mergeCell ref="X116:Y116"/>
    <mergeCell ref="D113:E113"/>
    <mergeCell ref="I113:J113"/>
    <mergeCell ref="N113:O113"/>
    <mergeCell ref="S113:T113"/>
    <mergeCell ref="X113:Y113"/>
    <mergeCell ref="D114:E114"/>
    <mergeCell ref="I114:J114"/>
    <mergeCell ref="N114:O114"/>
    <mergeCell ref="S114:T114"/>
    <mergeCell ref="X114:Y114"/>
    <mergeCell ref="C111:E111"/>
    <mergeCell ref="H111:J111"/>
    <mergeCell ref="M111:O111"/>
    <mergeCell ref="R111:T111"/>
    <mergeCell ref="W111:Y111"/>
    <mergeCell ref="D112:E112"/>
    <mergeCell ref="I112:J112"/>
    <mergeCell ref="N112:O112"/>
    <mergeCell ref="S112:T112"/>
    <mergeCell ref="X112:Y112"/>
    <mergeCell ref="D107:E107"/>
    <mergeCell ref="I107:J107"/>
    <mergeCell ref="N107:O107"/>
    <mergeCell ref="S107:T107"/>
    <mergeCell ref="X107:Y107"/>
    <mergeCell ref="D108:E108"/>
    <mergeCell ref="I108:J108"/>
    <mergeCell ref="N108:O108"/>
    <mergeCell ref="S108:T108"/>
    <mergeCell ref="X108:Y108"/>
    <mergeCell ref="D105:E105"/>
    <mergeCell ref="I105:J105"/>
    <mergeCell ref="N105:O105"/>
    <mergeCell ref="S105:T105"/>
    <mergeCell ref="X105:Y105"/>
    <mergeCell ref="D106:E106"/>
    <mergeCell ref="I106:J106"/>
    <mergeCell ref="N106:O106"/>
    <mergeCell ref="S106:T106"/>
    <mergeCell ref="X106:Y106"/>
    <mergeCell ref="I103:J103"/>
    <mergeCell ref="N103:O103"/>
    <mergeCell ref="S103:T103"/>
    <mergeCell ref="X103:Y103"/>
    <mergeCell ref="D104:E104"/>
    <mergeCell ref="I104:J104"/>
    <mergeCell ref="N104:O104"/>
    <mergeCell ref="S104:T104"/>
    <mergeCell ref="X104:Y104"/>
    <mergeCell ref="D177:E177"/>
    <mergeCell ref="I177:J177"/>
    <mergeCell ref="N177:O177"/>
    <mergeCell ref="S177:T177"/>
    <mergeCell ref="X177:Y177"/>
    <mergeCell ref="D178:E178"/>
    <mergeCell ref="I178:J178"/>
    <mergeCell ref="N178:O178"/>
    <mergeCell ref="S178:T178"/>
    <mergeCell ref="X178:Y178"/>
    <mergeCell ref="D175:E175"/>
    <mergeCell ref="I175:J175"/>
    <mergeCell ref="N175:O175"/>
    <mergeCell ref="S175:T175"/>
    <mergeCell ref="X175:Y175"/>
    <mergeCell ref="D176:E176"/>
    <mergeCell ref="I176:J176"/>
    <mergeCell ref="N176:O176"/>
    <mergeCell ref="S176:T176"/>
    <mergeCell ref="X176:Y176"/>
    <mergeCell ref="D173:E173"/>
    <mergeCell ref="I173:J173"/>
    <mergeCell ref="N173:O173"/>
    <mergeCell ref="S173:T173"/>
    <mergeCell ref="X173:Y173"/>
    <mergeCell ref="D174:E174"/>
    <mergeCell ref="I174:J174"/>
    <mergeCell ref="N174:O174"/>
    <mergeCell ref="S174:T174"/>
    <mergeCell ref="X174:Y174"/>
    <mergeCell ref="N98:O98"/>
    <mergeCell ref="S98:T98"/>
    <mergeCell ref="X98:Y98"/>
    <mergeCell ref="C171:E171"/>
    <mergeCell ref="H171:J171"/>
    <mergeCell ref="M171:O171"/>
    <mergeCell ref="R171:T171"/>
    <mergeCell ref="W171:Y171"/>
    <mergeCell ref="D172:E172"/>
    <mergeCell ref="I172:J172"/>
    <mergeCell ref="N172:O172"/>
    <mergeCell ref="S172:T172"/>
    <mergeCell ref="X172:Y172"/>
    <mergeCell ref="C101:E101"/>
    <mergeCell ref="H101:J101"/>
    <mergeCell ref="M101:O101"/>
    <mergeCell ref="R101:T101"/>
    <mergeCell ref="W101:Y101"/>
    <mergeCell ref="D102:E102"/>
    <mergeCell ref="I102:J102"/>
    <mergeCell ref="N102:O102"/>
    <mergeCell ref="S102:T102"/>
    <mergeCell ref="X102:Y102"/>
    <mergeCell ref="D103:E103"/>
    <mergeCell ref="N97:O97"/>
    <mergeCell ref="S97:T97"/>
    <mergeCell ref="X97:Y97"/>
    <mergeCell ref="D94:E94"/>
    <mergeCell ref="I94:J94"/>
    <mergeCell ref="N94:O94"/>
    <mergeCell ref="S94:T94"/>
    <mergeCell ref="X94:Y94"/>
    <mergeCell ref="D95:E95"/>
    <mergeCell ref="I95:J95"/>
    <mergeCell ref="N95:O95"/>
    <mergeCell ref="S95:T95"/>
    <mergeCell ref="X95:Y95"/>
    <mergeCell ref="D98:E98"/>
    <mergeCell ref="I98:J98"/>
    <mergeCell ref="C91:E91"/>
    <mergeCell ref="H91:J91"/>
    <mergeCell ref="M91:O91"/>
    <mergeCell ref="R91:T91"/>
    <mergeCell ref="W91:Y91"/>
    <mergeCell ref="D92:E92"/>
    <mergeCell ref="I92:J92"/>
    <mergeCell ref="N92:O92"/>
    <mergeCell ref="S92:T92"/>
    <mergeCell ref="X92:Y92"/>
    <mergeCell ref="D93:E93"/>
    <mergeCell ref="I93:J93"/>
    <mergeCell ref="N93:O93"/>
    <mergeCell ref="S93:T93"/>
    <mergeCell ref="X93:Y93"/>
    <mergeCell ref="D96:E96"/>
    <mergeCell ref="I96:J96"/>
    <mergeCell ref="N96:O96"/>
    <mergeCell ref="S96:T96"/>
    <mergeCell ref="X96:Y96"/>
    <mergeCell ref="D97:E97"/>
    <mergeCell ref="I97:J97"/>
    <mergeCell ref="D87:E87"/>
    <mergeCell ref="I87:J87"/>
    <mergeCell ref="N87:O87"/>
    <mergeCell ref="S87:T87"/>
    <mergeCell ref="X87:Y87"/>
    <mergeCell ref="D88:E88"/>
    <mergeCell ref="I88:J88"/>
    <mergeCell ref="N88:O88"/>
    <mergeCell ref="S88:T88"/>
    <mergeCell ref="X88:Y88"/>
    <mergeCell ref="D85:E85"/>
    <mergeCell ref="I85:J85"/>
    <mergeCell ref="N85:O85"/>
    <mergeCell ref="S85:T85"/>
    <mergeCell ref="X85:Y85"/>
    <mergeCell ref="D86:E86"/>
    <mergeCell ref="I86:J86"/>
    <mergeCell ref="N86:O86"/>
    <mergeCell ref="S86:T86"/>
    <mergeCell ref="X86:Y86"/>
    <mergeCell ref="D83:E83"/>
    <mergeCell ref="I83:J83"/>
    <mergeCell ref="N83:O83"/>
    <mergeCell ref="S83:T83"/>
    <mergeCell ref="X83:Y83"/>
    <mergeCell ref="D84:E84"/>
    <mergeCell ref="I84:J84"/>
    <mergeCell ref="N84:O84"/>
    <mergeCell ref="S84:T84"/>
    <mergeCell ref="X84:Y84"/>
    <mergeCell ref="C81:E81"/>
    <mergeCell ref="H81:J81"/>
    <mergeCell ref="M81:O81"/>
    <mergeCell ref="R81:T81"/>
    <mergeCell ref="W81:Y81"/>
    <mergeCell ref="D82:E82"/>
    <mergeCell ref="I82:J82"/>
    <mergeCell ref="N82:O82"/>
    <mergeCell ref="S82:T82"/>
    <mergeCell ref="X82:Y82"/>
    <mergeCell ref="D77:E77"/>
    <mergeCell ref="I77:J77"/>
    <mergeCell ref="N77:O77"/>
    <mergeCell ref="S77:T77"/>
    <mergeCell ref="X77:Y77"/>
    <mergeCell ref="D78:E78"/>
    <mergeCell ref="I78:J78"/>
    <mergeCell ref="N78:O78"/>
    <mergeCell ref="S78:T78"/>
    <mergeCell ref="X78:Y78"/>
    <mergeCell ref="D75:E75"/>
    <mergeCell ref="I75:J75"/>
    <mergeCell ref="N75:O75"/>
    <mergeCell ref="S75:T75"/>
    <mergeCell ref="X75:Y75"/>
    <mergeCell ref="D76:E76"/>
    <mergeCell ref="I76:J76"/>
    <mergeCell ref="N76:O76"/>
    <mergeCell ref="S76:T76"/>
    <mergeCell ref="X76:Y76"/>
    <mergeCell ref="D73:E73"/>
    <mergeCell ref="I73:J73"/>
    <mergeCell ref="N73:O73"/>
    <mergeCell ref="S73:T73"/>
    <mergeCell ref="X73:Y73"/>
    <mergeCell ref="D74:E74"/>
    <mergeCell ref="I74:J74"/>
    <mergeCell ref="N74:O74"/>
    <mergeCell ref="S74:T74"/>
    <mergeCell ref="X74:Y74"/>
    <mergeCell ref="N68:O68"/>
    <mergeCell ref="S68:T68"/>
    <mergeCell ref="X68:Y68"/>
    <mergeCell ref="C71:E71"/>
    <mergeCell ref="H71:J71"/>
    <mergeCell ref="M71:O71"/>
    <mergeCell ref="R71:T71"/>
    <mergeCell ref="W71:Y71"/>
    <mergeCell ref="D72:E72"/>
    <mergeCell ref="I72:J72"/>
    <mergeCell ref="N72:O72"/>
    <mergeCell ref="S72:T72"/>
    <mergeCell ref="X72:Y72"/>
    <mergeCell ref="D68:E68"/>
    <mergeCell ref="I68:J68"/>
    <mergeCell ref="N57:O57"/>
    <mergeCell ref="S57:T57"/>
    <mergeCell ref="X57:Y57"/>
    <mergeCell ref="D58:E58"/>
    <mergeCell ref="I58:J58"/>
    <mergeCell ref="N58:O58"/>
    <mergeCell ref="S58:T58"/>
    <mergeCell ref="X58:Y58"/>
    <mergeCell ref="D67:E67"/>
    <mergeCell ref="I67:J67"/>
    <mergeCell ref="N67:O67"/>
    <mergeCell ref="S67:T67"/>
    <mergeCell ref="X67:Y67"/>
    <mergeCell ref="D64:E64"/>
    <mergeCell ref="I64:J64"/>
    <mergeCell ref="N64:O64"/>
    <mergeCell ref="S64:T64"/>
    <mergeCell ref="X64:Y64"/>
    <mergeCell ref="D65:E65"/>
    <mergeCell ref="I65:J65"/>
    <mergeCell ref="N65:O65"/>
    <mergeCell ref="S65:T65"/>
    <mergeCell ref="X65:Y65"/>
    <mergeCell ref="S36:T36"/>
    <mergeCell ref="X36:Y36"/>
    <mergeCell ref="D62:E62"/>
    <mergeCell ref="I62:J62"/>
    <mergeCell ref="N62:O62"/>
    <mergeCell ref="S62:T62"/>
    <mergeCell ref="X62:Y62"/>
    <mergeCell ref="D66:E66"/>
    <mergeCell ref="I66:J66"/>
    <mergeCell ref="N66:O66"/>
    <mergeCell ref="S66:T66"/>
    <mergeCell ref="X66:Y66"/>
    <mergeCell ref="D63:E63"/>
    <mergeCell ref="I63:J63"/>
    <mergeCell ref="N63:O63"/>
    <mergeCell ref="S63:T63"/>
    <mergeCell ref="X63:Y63"/>
    <mergeCell ref="C61:E61"/>
    <mergeCell ref="H61:J61"/>
    <mergeCell ref="M61:O61"/>
    <mergeCell ref="R61:T61"/>
    <mergeCell ref="W61:Y61"/>
    <mergeCell ref="D57:E57"/>
    <mergeCell ref="I57:J57"/>
    <mergeCell ref="D52:E52"/>
    <mergeCell ref="I52:J52"/>
    <mergeCell ref="N52:O52"/>
    <mergeCell ref="S52:T52"/>
    <mergeCell ref="X52:Y52"/>
    <mergeCell ref="X46:Y46"/>
    <mergeCell ref="D47:E47"/>
    <mergeCell ref="I47:J47"/>
    <mergeCell ref="N47:O47"/>
    <mergeCell ref="S47:T47"/>
    <mergeCell ref="X47:Y47"/>
    <mergeCell ref="D48:E48"/>
    <mergeCell ref="I48:J48"/>
    <mergeCell ref="N48:O48"/>
    <mergeCell ref="S48:T48"/>
    <mergeCell ref="X48:Y48"/>
    <mergeCell ref="C51:E51"/>
    <mergeCell ref="H51:J51"/>
    <mergeCell ref="M51:O51"/>
    <mergeCell ref="R51:T51"/>
    <mergeCell ref="W51:Y51"/>
    <mergeCell ref="D56:E56"/>
    <mergeCell ref="I56:J56"/>
    <mergeCell ref="N56:O56"/>
    <mergeCell ref="S56:T56"/>
    <mergeCell ref="X56:Y56"/>
    <mergeCell ref="D53:E53"/>
    <mergeCell ref="I53:J53"/>
    <mergeCell ref="N53:O53"/>
    <mergeCell ref="S53:T53"/>
    <mergeCell ref="X53:Y53"/>
    <mergeCell ref="D54:E54"/>
    <mergeCell ref="I54:J54"/>
    <mergeCell ref="N54:O54"/>
    <mergeCell ref="S54:T54"/>
    <mergeCell ref="X54:Y54"/>
    <mergeCell ref="D55:E55"/>
    <mergeCell ref="N55:O55"/>
    <mergeCell ref="S55:T55"/>
    <mergeCell ref="X55:Y55"/>
    <mergeCell ref="I55:J55"/>
    <mergeCell ref="I45:J45"/>
    <mergeCell ref="N45:O45"/>
    <mergeCell ref="S45:T45"/>
    <mergeCell ref="X45:Y45"/>
    <mergeCell ref="D46:E46"/>
    <mergeCell ref="I46:J46"/>
    <mergeCell ref="N46:O46"/>
    <mergeCell ref="S46:T46"/>
    <mergeCell ref="D43:E43"/>
    <mergeCell ref="I43:J43"/>
    <mergeCell ref="N43:O43"/>
    <mergeCell ref="S43:T43"/>
    <mergeCell ref="X43:Y43"/>
    <mergeCell ref="D44:E44"/>
    <mergeCell ref="I44:J44"/>
    <mergeCell ref="N44:O44"/>
    <mergeCell ref="S44:T44"/>
    <mergeCell ref="X44:Y44"/>
    <mergeCell ref="D45:E45"/>
    <mergeCell ref="D34:E34"/>
    <mergeCell ref="I34:J34"/>
    <mergeCell ref="N34:O34"/>
    <mergeCell ref="S34:T34"/>
    <mergeCell ref="X34:Y34"/>
    <mergeCell ref="R41:T41"/>
    <mergeCell ref="W41:Y41"/>
    <mergeCell ref="N38:O38"/>
    <mergeCell ref="S38:T38"/>
    <mergeCell ref="D37:E37"/>
    <mergeCell ref="I37:J37"/>
    <mergeCell ref="N37:O37"/>
    <mergeCell ref="S37:T37"/>
    <mergeCell ref="X37:Y37"/>
    <mergeCell ref="D38:E38"/>
    <mergeCell ref="I38:J38"/>
    <mergeCell ref="D35:E35"/>
    <mergeCell ref="I35:J35"/>
    <mergeCell ref="N35:O35"/>
    <mergeCell ref="S35:T35"/>
    <mergeCell ref="X35:Y35"/>
    <mergeCell ref="D36:E36"/>
    <mergeCell ref="I36:J36"/>
    <mergeCell ref="N36:O36"/>
    <mergeCell ref="D42:E42"/>
    <mergeCell ref="I42:J42"/>
    <mergeCell ref="N42:O42"/>
    <mergeCell ref="S42:T42"/>
    <mergeCell ref="X42:Y42"/>
    <mergeCell ref="C31:E31"/>
    <mergeCell ref="H31:J31"/>
    <mergeCell ref="M31:O31"/>
    <mergeCell ref="R31:T31"/>
    <mergeCell ref="W31:Y31"/>
    <mergeCell ref="D32:E32"/>
    <mergeCell ref="I32:J32"/>
    <mergeCell ref="X38:Y38"/>
    <mergeCell ref="C41:E41"/>
    <mergeCell ref="H41:J41"/>
    <mergeCell ref="M41:O41"/>
    <mergeCell ref="N32:O32"/>
    <mergeCell ref="S32:T32"/>
    <mergeCell ref="X32:Y32"/>
    <mergeCell ref="D33:E33"/>
    <mergeCell ref="I33:J33"/>
    <mergeCell ref="N33:O33"/>
    <mergeCell ref="S33:T33"/>
    <mergeCell ref="X33:Y33"/>
    <mergeCell ref="D18:E18"/>
    <mergeCell ref="I18:J18"/>
    <mergeCell ref="N18:O18"/>
    <mergeCell ref="S18:T18"/>
    <mergeCell ref="X18:Y18"/>
    <mergeCell ref="D15:E15"/>
    <mergeCell ref="I15:J15"/>
    <mergeCell ref="N15:O15"/>
    <mergeCell ref="S15:T15"/>
    <mergeCell ref="X15:Y15"/>
    <mergeCell ref="D16:E16"/>
    <mergeCell ref="I16:J16"/>
    <mergeCell ref="N16:O16"/>
    <mergeCell ref="S16:T16"/>
    <mergeCell ref="X16:Y16"/>
    <mergeCell ref="D17:E17"/>
    <mergeCell ref="I17:J17"/>
    <mergeCell ref="N17:O17"/>
    <mergeCell ref="D8:E8"/>
    <mergeCell ref="I8:J8"/>
    <mergeCell ref="N8:O8"/>
    <mergeCell ref="S8:T8"/>
    <mergeCell ref="X8:Y8"/>
    <mergeCell ref="D13:E13"/>
    <mergeCell ref="I13:J13"/>
    <mergeCell ref="N13:O13"/>
    <mergeCell ref="S13:T13"/>
    <mergeCell ref="X13:Y13"/>
    <mergeCell ref="N12:O12"/>
    <mergeCell ref="S12:T12"/>
    <mergeCell ref="X12:Y12"/>
    <mergeCell ref="I14:J14"/>
    <mergeCell ref="N14:O14"/>
    <mergeCell ref="S14:T14"/>
    <mergeCell ref="X14:Y14"/>
    <mergeCell ref="S17:T17"/>
    <mergeCell ref="X17:Y17"/>
    <mergeCell ref="C11:E11"/>
    <mergeCell ref="H11:J11"/>
    <mergeCell ref="M11:O11"/>
    <mergeCell ref="R11:T11"/>
    <mergeCell ref="W11:Y11"/>
    <mergeCell ref="C1:E1"/>
    <mergeCell ref="H1:J1"/>
    <mergeCell ref="M1:O1"/>
    <mergeCell ref="R1:T1"/>
    <mergeCell ref="W1:Y1"/>
    <mergeCell ref="D5:E5"/>
    <mergeCell ref="I5:J5"/>
    <mergeCell ref="N5:O5"/>
    <mergeCell ref="S5:T5"/>
    <mergeCell ref="X5:Y5"/>
    <mergeCell ref="D4:E4"/>
    <mergeCell ref="I4:J4"/>
    <mergeCell ref="N4:O4"/>
    <mergeCell ref="S4:T4"/>
    <mergeCell ref="X4:Y4"/>
    <mergeCell ref="D2:E2"/>
    <mergeCell ref="I2:J2"/>
    <mergeCell ref="N2:O2"/>
    <mergeCell ref="S2:T2"/>
    <mergeCell ref="C21:E21"/>
    <mergeCell ref="H21:J21"/>
    <mergeCell ref="M21:O21"/>
    <mergeCell ref="R21:T21"/>
    <mergeCell ref="W21:Y21"/>
    <mergeCell ref="X2:Y2"/>
    <mergeCell ref="D3:E3"/>
    <mergeCell ref="I3:J3"/>
    <mergeCell ref="N3:O3"/>
    <mergeCell ref="S3:T3"/>
    <mergeCell ref="X3:Y3"/>
    <mergeCell ref="S7:T7"/>
    <mergeCell ref="X7:Y7"/>
    <mergeCell ref="D6:E6"/>
    <mergeCell ref="I6:J6"/>
    <mergeCell ref="N6:O6"/>
    <mergeCell ref="S6:T6"/>
    <mergeCell ref="X6:Y6"/>
    <mergeCell ref="D12:E12"/>
    <mergeCell ref="I12:J12"/>
    <mergeCell ref="D7:E7"/>
    <mergeCell ref="I7:J7"/>
    <mergeCell ref="N7:O7"/>
    <mergeCell ref="D14:E14"/>
    <mergeCell ref="D22:E22"/>
    <mergeCell ref="I22:J22"/>
    <mergeCell ref="N22:O22"/>
    <mergeCell ref="S22:T22"/>
    <mergeCell ref="X22:Y22"/>
    <mergeCell ref="D23:E23"/>
    <mergeCell ref="I23:J23"/>
    <mergeCell ref="N23:O23"/>
    <mergeCell ref="S23:T23"/>
    <mergeCell ref="X23:Y23"/>
    <mergeCell ref="D24:E24"/>
    <mergeCell ref="I24:J24"/>
    <mergeCell ref="N24:O24"/>
    <mergeCell ref="S24:T24"/>
    <mergeCell ref="X24:Y24"/>
    <mergeCell ref="D25:E25"/>
    <mergeCell ref="I25:J25"/>
    <mergeCell ref="N25:O25"/>
    <mergeCell ref="S25:T25"/>
    <mergeCell ref="X25:Y25"/>
    <mergeCell ref="D28:E28"/>
    <mergeCell ref="I28:J28"/>
    <mergeCell ref="N28:O28"/>
    <mergeCell ref="S28:T28"/>
    <mergeCell ref="X28:Y28"/>
    <mergeCell ref="D26:E26"/>
    <mergeCell ref="I26:J26"/>
    <mergeCell ref="N26:O26"/>
    <mergeCell ref="S26:T26"/>
    <mergeCell ref="X26:Y26"/>
    <mergeCell ref="D27:E27"/>
    <mergeCell ref="I27:J27"/>
    <mergeCell ref="N27:O27"/>
    <mergeCell ref="S27:T27"/>
    <mergeCell ref="X27:Y27"/>
    <mergeCell ref="AB1:AD1"/>
    <mergeCell ref="AC2:AD2"/>
    <mergeCell ref="AC3:AD3"/>
    <mergeCell ref="AC4:AD4"/>
    <mergeCell ref="AC5:AD5"/>
    <mergeCell ref="AC6:AD6"/>
    <mergeCell ref="AC7:AD7"/>
    <mergeCell ref="AC8:AD8"/>
    <mergeCell ref="AB11:AD11"/>
    <mergeCell ref="AC12:AD12"/>
    <mergeCell ref="AC13:AD13"/>
    <mergeCell ref="AC14:AD14"/>
    <mergeCell ref="AC15:AD15"/>
    <mergeCell ref="AC16:AD16"/>
    <mergeCell ref="AC17:AD17"/>
    <mergeCell ref="AC18:AD18"/>
    <mergeCell ref="AB21:AD21"/>
    <mergeCell ref="AC22:AD22"/>
    <mergeCell ref="AC23:AD23"/>
    <mergeCell ref="AC24:AD24"/>
    <mergeCell ref="AC25:AD25"/>
    <mergeCell ref="AC26:AD26"/>
    <mergeCell ref="AC27:AD27"/>
    <mergeCell ref="AC28:AD28"/>
    <mergeCell ref="AB31:AD31"/>
    <mergeCell ref="AC32:AD32"/>
    <mergeCell ref="AC33:AD33"/>
    <mergeCell ref="AC34:AD34"/>
    <mergeCell ref="AC35:AD35"/>
    <mergeCell ref="AC36:AD36"/>
    <mergeCell ref="AC37:AD37"/>
    <mergeCell ref="AC38:AD38"/>
    <mergeCell ref="AB41:AD41"/>
    <mergeCell ref="AC42:AD42"/>
    <mergeCell ref="AC43:AD43"/>
    <mergeCell ref="AC44:AD44"/>
    <mergeCell ref="AC45:AD45"/>
    <mergeCell ref="AC46:AD46"/>
    <mergeCell ref="AC47:AD47"/>
    <mergeCell ref="AC48:AD48"/>
    <mergeCell ref="AB51:AD51"/>
    <mergeCell ref="AC52:AD52"/>
    <mergeCell ref="AC53:AD53"/>
    <mergeCell ref="AC54:AD54"/>
    <mergeCell ref="AC55:AD55"/>
    <mergeCell ref="AC56:AD56"/>
    <mergeCell ref="AC57:AD57"/>
    <mergeCell ref="AC58:AD58"/>
    <mergeCell ref="AB61:AD61"/>
    <mergeCell ref="AC62:AD62"/>
    <mergeCell ref="AC63:AD63"/>
    <mergeCell ref="AC64:AD64"/>
    <mergeCell ref="AC65:AD65"/>
    <mergeCell ref="AC66:AD66"/>
    <mergeCell ref="AC67:AD67"/>
    <mergeCell ref="AC68:AD68"/>
    <mergeCell ref="AB71:AD71"/>
    <mergeCell ref="AC72:AD72"/>
    <mergeCell ref="AC73:AD73"/>
    <mergeCell ref="AC74:AD74"/>
    <mergeCell ref="AC75:AD75"/>
    <mergeCell ref="AC76:AD76"/>
    <mergeCell ref="AC77:AD77"/>
    <mergeCell ref="AB91:AD91"/>
    <mergeCell ref="AC92:AD92"/>
    <mergeCell ref="AC93:AD93"/>
    <mergeCell ref="AC78:AD78"/>
    <mergeCell ref="AB81:AD81"/>
    <mergeCell ref="AC82:AD82"/>
    <mergeCell ref="AC83:AD83"/>
    <mergeCell ref="AC84:AD84"/>
    <mergeCell ref="AC85:AD85"/>
    <mergeCell ref="AC86:AD86"/>
    <mergeCell ref="AC87:AD87"/>
    <mergeCell ref="AC88:AD88"/>
    <mergeCell ref="AC105:AD105"/>
    <mergeCell ref="AB101:AD101"/>
    <mergeCell ref="AC102:AD102"/>
    <mergeCell ref="AC103:AD103"/>
    <mergeCell ref="AC104:AD104"/>
    <mergeCell ref="AC94:AD94"/>
    <mergeCell ref="AC95:AD95"/>
    <mergeCell ref="AC96:AD96"/>
    <mergeCell ref="AC97:AD97"/>
    <mergeCell ref="AC98:AD98"/>
    <mergeCell ref="AC106:AD106"/>
    <mergeCell ref="AC107:AD107"/>
    <mergeCell ref="AC108:AD108"/>
    <mergeCell ref="AB111:AD111"/>
    <mergeCell ref="AC112:AD112"/>
    <mergeCell ref="AC113:AD113"/>
    <mergeCell ref="AC114:AD114"/>
    <mergeCell ref="AC115:AD115"/>
    <mergeCell ref="AC116:AD116"/>
    <mergeCell ref="AC117:AD117"/>
    <mergeCell ref="AC118:AD118"/>
    <mergeCell ref="AB121:AD121"/>
    <mergeCell ref="AC122:AD122"/>
    <mergeCell ref="AC123:AD123"/>
    <mergeCell ref="AC124:AD124"/>
    <mergeCell ref="AC125:AD125"/>
    <mergeCell ref="AC126:AD126"/>
    <mergeCell ref="AC127:AD127"/>
    <mergeCell ref="AC128:AD128"/>
    <mergeCell ref="AB131:AD131"/>
    <mergeCell ref="AC132:AD132"/>
    <mergeCell ref="AC133:AD133"/>
    <mergeCell ref="AC134:AD134"/>
    <mergeCell ref="AC135:AD135"/>
    <mergeCell ref="AC136:AD136"/>
    <mergeCell ref="AC137:AD137"/>
    <mergeCell ref="AC138:AD138"/>
    <mergeCell ref="AC152:AD152"/>
    <mergeCell ref="AB151:AD151"/>
    <mergeCell ref="AB141:AD141"/>
    <mergeCell ref="AC142:AD142"/>
    <mergeCell ref="AC143:AD143"/>
    <mergeCell ref="AC144:AD144"/>
    <mergeCell ref="AC145:AD145"/>
    <mergeCell ref="AC146:AD146"/>
    <mergeCell ref="AC147:AD147"/>
    <mergeCell ref="AC148:AD148"/>
    <mergeCell ref="AC153:AD153"/>
    <mergeCell ref="AC154:AD154"/>
    <mergeCell ref="AC155:AD155"/>
    <mergeCell ref="AC156:AD156"/>
    <mergeCell ref="AC157:AD157"/>
    <mergeCell ref="AC158:AD158"/>
    <mergeCell ref="AB161:AD161"/>
    <mergeCell ref="AC162:AD162"/>
    <mergeCell ref="AC163:AD163"/>
    <mergeCell ref="AC175:AD175"/>
    <mergeCell ref="AC176:AD176"/>
    <mergeCell ref="AC177:AD177"/>
    <mergeCell ref="AC178:AD178"/>
    <mergeCell ref="AC164:AD164"/>
    <mergeCell ref="AC165:AD165"/>
    <mergeCell ref="AC166:AD166"/>
    <mergeCell ref="AC167:AD167"/>
    <mergeCell ref="AC168:AD168"/>
    <mergeCell ref="AB171:AD171"/>
    <mergeCell ref="AC172:AD172"/>
    <mergeCell ref="AC173:AD173"/>
    <mergeCell ref="AC174:AD174"/>
  </mergeCells>
  <phoneticPr fontId="1"/>
  <pageMargins left="0" right="0" top="0" bottom="0" header="0" footer="0"/>
  <pageSetup paperSize="9" scale="90" orientation="landscape" r:id="rId1"/>
  <rowBreaks count="5" manualBreakCount="5">
    <brk id="30" max="32" man="1"/>
    <brk id="60" max="16383" man="1"/>
    <brk id="90" max="32" man="1"/>
    <brk id="120" max="32" man="1"/>
    <brk id="1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0 9 7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D t P e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T 3 t a K I p H u A 4 A A A A R A A A A E w A c A E Z v c m 1 1 b G F z L 1 N l Y 3 R p b 2 4 x L m 0 g o h g A K K A U A A A A A A A A A A A A A A A A A A A A A A A A A A A A K 0 5 N L s n M z 1 M I h t C G 1 g B Q S w E C L Q A U A A I A C A A 7 T 3 t a f / T 9 7 K U A A A D 2 A A A A E g A A A A A A A A A A A A A A A A A A A A A A Q 2 9 u Z m l n L 1 B h Y 2 t h Z 2 U u e G 1 s U E s B A i 0 A F A A C A A g A O 0 9 7 W g / K 6 a u k A A A A 6 Q A A A B M A A A A A A A A A A A A A A A A A 8 Q A A A F t D b 2 5 0 Z W 5 0 X 1 R 5 c G V z X S 5 4 b W x Q S w E C L Q A U A A I A C A A 7 T 3 t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/ y a L Y B e M 0 m h t f z s X L l + s Q A A A A A C A A A A A A A Q Z g A A A A E A A C A A A A D w P p K x X x 1 N F B 5 U l C O d + E p j m J e 0 f A 7 4 x t f d O F A C s x l t m g A A A A A O g A A A A A I A A C A A A A B N p V M O M e K j f s s n s 5 B T R h f j Z d I a G 0 n Z r p g 5 Z x M u A Z 5 / j 1 A A A A C u 9 p 6 N x n e U M v P K p U z U r o 8 2 C r i u m c J C d b e V o 3 j J 1 C b c 4 w r m x x 0 0 F j L u w u n C D L v J w Y g 7 D 9 7 F Q 0 y 0 R L y E W g P C 9 w a A M S g K 2 8 b W 2 V G C 6 + 9 I C o + f t U A A A A C 6 j a C T h J e d 5 s g 5 z p W w V J X Q 2 C n j q T n R F b a K p R O 0 n w c 3 X V + 9 g J 2 U l C w r G 4 t 9 O p k 7 y C j 0 b W Y b s 7 G V e B E + h S L Q h i I 1 < / D a t a M a s h u p > 
</file>

<file path=customXml/itemProps1.xml><?xml version="1.0" encoding="utf-8"?>
<ds:datastoreItem xmlns:ds="http://schemas.openxmlformats.org/officeDocument/2006/customXml" ds:itemID="{60B71E41-8A4D-42E6-8EB3-8A188706CF2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入力例</vt:lpstr>
      <vt:lpstr>出品一覧表</vt:lpstr>
      <vt:lpstr>出品票</vt:lpstr>
      <vt:lpstr>出品一覧表!Print_Area</vt:lpstr>
      <vt:lpstr>出品票!Print_Area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佳記 貴志</cp:lastModifiedBy>
  <cp:lastPrinted>2024-03-28T02:10:24Z</cp:lastPrinted>
  <dcterms:created xsi:type="dcterms:W3CDTF">2018-04-02T04:57:30Z</dcterms:created>
  <dcterms:modified xsi:type="dcterms:W3CDTF">2025-03-27T01:19:04Z</dcterms:modified>
</cp:coreProperties>
</file>